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Programs/2020-2021 Approved Application Documents/Prototyping/"/>
    </mc:Choice>
  </mc:AlternateContent>
  <xr:revisionPtr revIDLastSave="29" documentId="8_{A18FA2A9-B71E-4894-AB1B-6D4692CD2406}" xr6:coauthVersionLast="47" xr6:coauthVersionMax="47" xr10:uidLastSave="{D77D1125-6FC3-4C71-B1CE-C309ACC020BD}"/>
  <bookViews>
    <workbookView xWindow="-28920" yWindow="-120" windowWidth="29040" windowHeight="15840" tabRatio="443" firstSheet="2" activeTab="2" xr2:uid="{00000000-000D-0000-FFFF-FFFF00000000}"/>
  </bookViews>
  <sheets>
    <sheet name="Summary Page (locked)" sheetId="4" r:id="rId1"/>
    <sheet name="Allocation &amp; Origin Detail" sheetId="6" r:id="rId2"/>
    <sheet name="Costs Detail" sheetId="1" r:id="rId3"/>
    <sheet name="Summary of Financiers" sheetId="5" r:id="rId4"/>
    <sheet name="Explanation of Variances" sheetId="3" r:id="rId5"/>
  </sheets>
  <definedNames>
    <definedName name="_xlnm.Print_Area" localSheetId="1">'Allocation &amp; Origin Detail'!$A$1:$R$44</definedName>
    <definedName name="_xlnm.Print_Area" localSheetId="2">'Costs Detail'!$A$3:$P$166</definedName>
    <definedName name="_xlnm.Print_Area" localSheetId="4">'Explanation of Variances'!$A$1:$E$42</definedName>
    <definedName name="_xlnm.Print_Area" localSheetId="3">'Summary of Financiers'!#REF!</definedName>
    <definedName name="_xlnm.Print_Area" localSheetId="0">'Summary Page (locked)'!$A$1:$I$39</definedName>
    <definedName name="_xlnm.Print_Titles" localSheetId="2">'Costs Detail'!$3:$3</definedName>
    <definedName name="_xlnm.Print_Titles" localSheetId="0">'Summary Page (locked)'!#REF!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6" i="1" l="1"/>
  <c r="E156" i="1"/>
  <c r="E28" i="4" s="1"/>
  <c r="C156" i="1"/>
  <c r="C28" i="4"/>
  <c r="C29" i="4"/>
  <c r="AK149" i="1"/>
  <c r="AI149" i="1"/>
  <c r="AH149" i="1"/>
  <c r="AF149" i="1"/>
  <c r="AE149" i="1"/>
  <c r="AD149" i="1"/>
  <c r="AC149" i="1"/>
  <c r="AB149" i="1"/>
  <c r="AA149" i="1"/>
  <c r="P149" i="1"/>
  <c r="M149" i="1"/>
  <c r="L149" i="1"/>
  <c r="I149" i="1"/>
  <c r="G149" i="1"/>
  <c r="AJ149" i="1"/>
  <c r="D68" i="5"/>
  <c r="E68" i="5"/>
  <c r="E67" i="5"/>
  <c r="E66" i="5"/>
  <c r="E65" i="5"/>
  <c r="E64" i="5"/>
  <c r="E63" i="5"/>
  <c r="E62" i="5"/>
  <c r="E61" i="5"/>
  <c r="E60" i="5"/>
  <c r="E59" i="5"/>
  <c r="E58" i="5"/>
  <c r="E51" i="5"/>
  <c r="E44" i="5"/>
  <c r="E29" i="5"/>
  <c r="E19" i="5"/>
  <c r="E45" i="5"/>
  <c r="E52" i="5"/>
  <c r="AK104" i="1"/>
  <c r="AI104" i="1"/>
  <c r="AH104" i="1"/>
  <c r="AF104" i="1"/>
  <c r="AE104" i="1"/>
  <c r="AD104" i="1"/>
  <c r="AC104" i="1"/>
  <c r="AB104" i="1"/>
  <c r="AA104" i="1"/>
  <c r="AK103" i="1"/>
  <c r="AI103" i="1"/>
  <c r="AH103" i="1"/>
  <c r="AF103" i="1"/>
  <c r="AE103" i="1"/>
  <c r="AD103" i="1"/>
  <c r="AC103" i="1"/>
  <c r="AB103" i="1"/>
  <c r="AA103" i="1"/>
  <c r="AK102" i="1"/>
  <c r="AI102" i="1"/>
  <c r="AH102" i="1"/>
  <c r="AF102" i="1"/>
  <c r="AE102" i="1"/>
  <c r="AD102" i="1"/>
  <c r="AC102" i="1"/>
  <c r="AB102" i="1"/>
  <c r="AA102" i="1"/>
  <c r="AK49" i="1"/>
  <c r="AI49" i="1"/>
  <c r="AH49" i="1"/>
  <c r="AF49" i="1"/>
  <c r="AE49" i="1"/>
  <c r="AD49" i="1"/>
  <c r="AC49" i="1"/>
  <c r="AB49" i="1"/>
  <c r="AA49" i="1"/>
  <c r="AK41" i="1"/>
  <c r="AI41" i="1"/>
  <c r="AH41" i="1"/>
  <c r="AF41" i="1"/>
  <c r="AE41" i="1"/>
  <c r="AD41" i="1"/>
  <c r="AC41" i="1"/>
  <c r="AB41" i="1"/>
  <c r="AA41" i="1"/>
  <c r="M104" i="1"/>
  <c r="M103" i="1"/>
  <c r="M102" i="1"/>
  <c r="M49" i="1"/>
  <c r="M41" i="1"/>
  <c r="I104" i="1"/>
  <c r="I103" i="1"/>
  <c r="I102" i="1"/>
  <c r="G49" i="1"/>
  <c r="H49" i="1" s="1"/>
  <c r="AJ49" i="1"/>
  <c r="I49" i="1"/>
  <c r="I41" i="1"/>
  <c r="F33" i="4"/>
  <c r="E33" i="4"/>
  <c r="C33" i="4"/>
  <c r="F32" i="4"/>
  <c r="E32" i="4"/>
  <c r="C32" i="4"/>
  <c r="P49" i="1"/>
  <c r="L49" i="1"/>
  <c r="G102" i="1"/>
  <c r="AJ102" i="1" s="1"/>
  <c r="G103" i="1"/>
  <c r="AJ103" i="1" s="1"/>
  <c r="G104" i="1"/>
  <c r="H104" i="1" s="1"/>
  <c r="L102" i="1"/>
  <c r="L103" i="1"/>
  <c r="L104" i="1"/>
  <c r="P102" i="1"/>
  <c r="P103" i="1"/>
  <c r="P104" i="1"/>
  <c r="P41" i="1"/>
  <c r="L41" i="1"/>
  <c r="G41" i="1"/>
  <c r="AJ41" i="1" s="1"/>
  <c r="M16" i="1"/>
  <c r="M19" i="1"/>
  <c r="M20" i="1"/>
  <c r="M25" i="1"/>
  <c r="M27" i="1"/>
  <c r="M37" i="1"/>
  <c r="M38" i="1"/>
  <c r="M40" i="1"/>
  <c r="M42" i="1"/>
  <c r="M43" i="1"/>
  <c r="M48" i="1"/>
  <c r="M51" i="1"/>
  <c r="M52" i="1"/>
  <c r="M53" i="1"/>
  <c r="M54" i="1"/>
  <c r="M55" i="1"/>
  <c r="M56" i="1"/>
  <c r="M57" i="1"/>
  <c r="M62" i="1"/>
  <c r="M63" i="1"/>
  <c r="M64" i="1"/>
  <c r="M65" i="1"/>
  <c r="M66" i="1"/>
  <c r="M67" i="1"/>
  <c r="M72" i="1"/>
  <c r="M73" i="1"/>
  <c r="M75" i="1"/>
  <c r="M76" i="1"/>
  <c r="M77" i="1"/>
  <c r="M78" i="1"/>
  <c r="M84" i="1"/>
  <c r="M86" i="1"/>
  <c r="M90" i="1"/>
  <c r="M91" i="1"/>
  <c r="M97" i="1"/>
  <c r="M98" i="1"/>
  <c r="M99" i="1"/>
  <c r="M100" i="1"/>
  <c r="M101" i="1"/>
  <c r="M105" i="1"/>
  <c r="M106" i="1"/>
  <c r="M107" i="1"/>
  <c r="M114" i="1"/>
  <c r="M116" i="1"/>
  <c r="M117" i="1"/>
  <c r="M118" i="1"/>
  <c r="M119" i="1"/>
  <c r="M120" i="1"/>
  <c r="M121" i="1"/>
  <c r="M122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52" i="1"/>
  <c r="M153" i="1"/>
  <c r="M154" i="1"/>
  <c r="M155" i="1"/>
  <c r="I155" i="1"/>
  <c r="I154" i="1"/>
  <c r="I153" i="1"/>
  <c r="I152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2" i="1"/>
  <c r="I121" i="1"/>
  <c r="I120" i="1"/>
  <c r="I119" i="1"/>
  <c r="I118" i="1"/>
  <c r="I117" i="1"/>
  <c r="I116" i="1"/>
  <c r="I115" i="1"/>
  <c r="I114" i="1"/>
  <c r="I107" i="1"/>
  <c r="I106" i="1"/>
  <c r="I105" i="1"/>
  <c r="I101" i="1"/>
  <c r="I100" i="1"/>
  <c r="I99" i="1"/>
  <c r="I98" i="1"/>
  <c r="I97" i="1"/>
  <c r="I92" i="1"/>
  <c r="I91" i="1"/>
  <c r="I86" i="1"/>
  <c r="I84" i="1"/>
  <c r="I78" i="1"/>
  <c r="I77" i="1"/>
  <c r="I76" i="1"/>
  <c r="I75" i="1"/>
  <c r="I73" i="1"/>
  <c r="I72" i="1"/>
  <c r="I67" i="1"/>
  <c r="I66" i="1"/>
  <c r="I64" i="1"/>
  <c r="I63" i="1"/>
  <c r="I62" i="1"/>
  <c r="I57" i="1"/>
  <c r="I56" i="1"/>
  <c r="I55" i="1"/>
  <c r="I54" i="1"/>
  <c r="I52" i="1"/>
  <c r="I51" i="1"/>
  <c r="I48" i="1"/>
  <c r="I43" i="1"/>
  <c r="I42" i="1"/>
  <c r="I40" i="1"/>
  <c r="I38" i="1"/>
  <c r="I37" i="1"/>
  <c r="I36" i="1"/>
  <c r="I27" i="1"/>
  <c r="I26" i="1"/>
  <c r="I25" i="1"/>
  <c r="I20" i="1"/>
  <c r="I19" i="1"/>
  <c r="E43" i="6"/>
  <c r="C4" i="3"/>
  <c r="C3" i="3"/>
  <c r="C2" i="3"/>
  <c r="C1" i="3"/>
  <c r="C2" i="6"/>
  <c r="C3" i="6"/>
  <c r="C4" i="6"/>
  <c r="C1" i="6"/>
  <c r="C34" i="6"/>
  <c r="C33" i="6"/>
  <c r="AK162" i="1"/>
  <c r="P34" i="6"/>
  <c r="AI162" i="1"/>
  <c r="N34" i="6"/>
  <c r="AH162" i="1"/>
  <c r="M34" i="6"/>
  <c r="AK160" i="1"/>
  <c r="P33" i="6" s="1"/>
  <c r="AI160" i="1"/>
  <c r="N33" i="6"/>
  <c r="AH160" i="1"/>
  <c r="M33" i="6"/>
  <c r="AA162" i="1"/>
  <c r="F34" i="6"/>
  <c r="AK155" i="1"/>
  <c r="AI155" i="1"/>
  <c r="AH155" i="1"/>
  <c r="AK154" i="1"/>
  <c r="AI154" i="1"/>
  <c r="AH154" i="1"/>
  <c r="AK153" i="1"/>
  <c r="AI153" i="1"/>
  <c r="AI156" i="1" s="1"/>
  <c r="AH153" i="1"/>
  <c r="AK152" i="1"/>
  <c r="AI152" i="1"/>
  <c r="AH152" i="1"/>
  <c r="AK151" i="1"/>
  <c r="AK156" i="1" s="1"/>
  <c r="AI151" i="1"/>
  <c r="AH151" i="1"/>
  <c r="AH156" i="1" s="1"/>
  <c r="AK150" i="1"/>
  <c r="AI150" i="1"/>
  <c r="AH150" i="1"/>
  <c r="AK138" i="1"/>
  <c r="AI138" i="1"/>
  <c r="AH138" i="1"/>
  <c r="AK137" i="1"/>
  <c r="AI137" i="1"/>
  <c r="AH137" i="1"/>
  <c r="AK136" i="1"/>
  <c r="AI136" i="1"/>
  <c r="AH136" i="1"/>
  <c r="AK135" i="1"/>
  <c r="AI135" i="1"/>
  <c r="AH135" i="1"/>
  <c r="AK134" i="1"/>
  <c r="AI134" i="1"/>
  <c r="AH134" i="1"/>
  <c r="AK133" i="1"/>
  <c r="AI133" i="1"/>
  <c r="AH133" i="1"/>
  <c r="AK132" i="1"/>
  <c r="AI132" i="1"/>
  <c r="AH132" i="1"/>
  <c r="AK131" i="1"/>
  <c r="AI131" i="1"/>
  <c r="AH131" i="1"/>
  <c r="AK130" i="1"/>
  <c r="AK139" i="1"/>
  <c r="P23" i="6" s="1"/>
  <c r="AI130" i="1"/>
  <c r="AH130" i="1"/>
  <c r="AK129" i="1"/>
  <c r="AI129" i="1"/>
  <c r="AH129" i="1"/>
  <c r="AK128" i="1"/>
  <c r="AI128" i="1"/>
  <c r="AI139" i="1" s="1"/>
  <c r="N23" i="6" s="1"/>
  <c r="AH128" i="1"/>
  <c r="AK127" i="1"/>
  <c r="AI127" i="1"/>
  <c r="AH127" i="1"/>
  <c r="AK126" i="1"/>
  <c r="AI126" i="1"/>
  <c r="AH126" i="1"/>
  <c r="AK122" i="1"/>
  <c r="AI122" i="1"/>
  <c r="AH122" i="1"/>
  <c r="AK121" i="1"/>
  <c r="AI121" i="1"/>
  <c r="AH121" i="1"/>
  <c r="AK120" i="1"/>
  <c r="AI120" i="1"/>
  <c r="AH120" i="1"/>
  <c r="AK119" i="1"/>
  <c r="AI119" i="1"/>
  <c r="AH119" i="1"/>
  <c r="AK118" i="1"/>
  <c r="AI118" i="1"/>
  <c r="AH118" i="1"/>
  <c r="AK117" i="1"/>
  <c r="AI117" i="1"/>
  <c r="AI123" i="1" s="1"/>
  <c r="N22" i="6" s="1"/>
  <c r="N24" i="6" s="1"/>
  <c r="AH117" i="1"/>
  <c r="AK116" i="1"/>
  <c r="AI116" i="1"/>
  <c r="AH116" i="1"/>
  <c r="AK115" i="1"/>
  <c r="AI115" i="1"/>
  <c r="AH115" i="1"/>
  <c r="AH123" i="1" s="1"/>
  <c r="M22" i="6" s="1"/>
  <c r="AK114" i="1"/>
  <c r="AI114" i="1"/>
  <c r="AH114" i="1"/>
  <c r="AK107" i="1"/>
  <c r="AI107" i="1"/>
  <c r="AH107" i="1"/>
  <c r="AK106" i="1"/>
  <c r="AI106" i="1"/>
  <c r="AH106" i="1"/>
  <c r="AK105" i="1"/>
  <c r="AI105" i="1"/>
  <c r="AH105" i="1"/>
  <c r="AK101" i="1"/>
  <c r="AI101" i="1"/>
  <c r="AH101" i="1"/>
  <c r="AK100" i="1"/>
  <c r="AI100" i="1"/>
  <c r="AH100" i="1"/>
  <c r="AK99" i="1"/>
  <c r="AI99" i="1"/>
  <c r="AH99" i="1"/>
  <c r="AK98" i="1"/>
  <c r="AI98" i="1"/>
  <c r="AH98" i="1"/>
  <c r="AH108" i="1" s="1"/>
  <c r="M19" i="6" s="1"/>
  <c r="AK97" i="1"/>
  <c r="AK108" i="1" s="1"/>
  <c r="P19" i="6" s="1"/>
  <c r="AI97" i="1"/>
  <c r="AH97" i="1"/>
  <c r="AK96" i="1"/>
  <c r="AI96" i="1"/>
  <c r="AH96" i="1"/>
  <c r="AK92" i="1"/>
  <c r="AI92" i="1"/>
  <c r="AH92" i="1"/>
  <c r="AK91" i="1"/>
  <c r="AK93" i="1" s="1"/>
  <c r="P18" i="6" s="1"/>
  <c r="AI91" i="1"/>
  <c r="AH91" i="1"/>
  <c r="AK90" i="1"/>
  <c r="AI90" i="1"/>
  <c r="AH90" i="1"/>
  <c r="AH93" i="1"/>
  <c r="M18" i="6" s="1"/>
  <c r="AK86" i="1"/>
  <c r="AI86" i="1"/>
  <c r="AH86" i="1"/>
  <c r="AK85" i="1"/>
  <c r="AI85" i="1"/>
  <c r="AH85" i="1"/>
  <c r="AH87" i="1" s="1"/>
  <c r="M17" i="6" s="1"/>
  <c r="AK84" i="1"/>
  <c r="AK87" i="1" s="1"/>
  <c r="P17" i="6" s="1"/>
  <c r="AI84" i="1"/>
  <c r="AH84" i="1"/>
  <c r="AK83" i="1"/>
  <c r="AI83" i="1"/>
  <c r="AI87" i="1"/>
  <c r="N17" i="6"/>
  <c r="AH83" i="1"/>
  <c r="AK79" i="1"/>
  <c r="AI79" i="1"/>
  <c r="AH79" i="1"/>
  <c r="AK78" i="1"/>
  <c r="AI78" i="1"/>
  <c r="AH78" i="1"/>
  <c r="AH80" i="1"/>
  <c r="M16" i="6" s="1"/>
  <c r="AK77" i="1"/>
  <c r="AI77" i="1"/>
  <c r="AH77" i="1"/>
  <c r="AK76" i="1"/>
  <c r="AI76" i="1"/>
  <c r="AH76" i="1"/>
  <c r="AK75" i="1"/>
  <c r="AI75" i="1"/>
  <c r="AH75" i="1"/>
  <c r="AK74" i="1"/>
  <c r="AI74" i="1"/>
  <c r="AH74" i="1"/>
  <c r="AK73" i="1"/>
  <c r="AI73" i="1"/>
  <c r="AH73" i="1"/>
  <c r="AK72" i="1"/>
  <c r="AI72" i="1"/>
  <c r="AH72" i="1"/>
  <c r="AK71" i="1"/>
  <c r="AK80" i="1" s="1"/>
  <c r="AI71" i="1"/>
  <c r="AH71" i="1"/>
  <c r="AK67" i="1"/>
  <c r="AI67" i="1"/>
  <c r="AH67" i="1"/>
  <c r="AK66" i="1"/>
  <c r="AI66" i="1"/>
  <c r="AH66" i="1"/>
  <c r="AK65" i="1"/>
  <c r="AI65" i="1"/>
  <c r="AH65" i="1"/>
  <c r="AK64" i="1"/>
  <c r="AI64" i="1"/>
  <c r="AH64" i="1"/>
  <c r="AK63" i="1"/>
  <c r="AI63" i="1"/>
  <c r="AH63" i="1"/>
  <c r="AK62" i="1"/>
  <c r="AI62" i="1"/>
  <c r="AH62" i="1"/>
  <c r="AK61" i="1"/>
  <c r="AI61" i="1"/>
  <c r="AH61" i="1"/>
  <c r="AK57" i="1"/>
  <c r="AI57" i="1"/>
  <c r="AH57" i="1"/>
  <c r="AK56" i="1"/>
  <c r="AI56" i="1"/>
  <c r="AH56" i="1"/>
  <c r="AK55" i="1"/>
  <c r="AI55" i="1"/>
  <c r="AH55" i="1"/>
  <c r="AK54" i="1"/>
  <c r="AI54" i="1"/>
  <c r="AH54" i="1"/>
  <c r="AK53" i="1"/>
  <c r="AI53" i="1"/>
  <c r="AH53" i="1"/>
  <c r="AK52" i="1"/>
  <c r="AI52" i="1"/>
  <c r="AH52" i="1"/>
  <c r="AK51" i="1"/>
  <c r="AI51" i="1"/>
  <c r="AH51" i="1"/>
  <c r="AK50" i="1"/>
  <c r="AI50" i="1"/>
  <c r="AH50" i="1"/>
  <c r="AK48" i="1"/>
  <c r="AI48" i="1"/>
  <c r="AH48" i="1"/>
  <c r="AK47" i="1"/>
  <c r="AI47" i="1"/>
  <c r="AH47" i="1"/>
  <c r="AK43" i="1"/>
  <c r="AI43" i="1"/>
  <c r="AH43" i="1"/>
  <c r="AK42" i="1"/>
  <c r="AI42" i="1"/>
  <c r="AH42" i="1"/>
  <c r="AK40" i="1"/>
  <c r="AI40" i="1"/>
  <c r="AH40" i="1"/>
  <c r="AK39" i="1"/>
  <c r="AI39" i="1"/>
  <c r="AH39" i="1"/>
  <c r="AK38" i="1"/>
  <c r="AI38" i="1"/>
  <c r="AH38" i="1"/>
  <c r="AK37" i="1"/>
  <c r="AI37" i="1"/>
  <c r="AH37" i="1"/>
  <c r="AK36" i="1"/>
  <c r="AI36" i="1"/>
  <c r="AH36" i="1"/>
  <c r="AK34" i="1"/>
  <c r="AI34" i="1"/>
  <c r="AH34" i="1"/>
  <c r="AH44" i="1" s="1"/>
  <c r="M13" i="6" s="1"/>
  <c r="AK28" i="1"/>
  <c r="AI28" i="1"/>
  <c r="AH28" i="1"/>
  <c r="AK27" i="1"/>
  <c r="AI27" i="1"/>
  <c r="N10" i="6"/>
  <c r="AH27" i="1"/>
  <c r="AH29" i="1" s="1"/>
  <c r="M10" i="6" s="1"/>
  <c r="AK26" i="1"/>
  <c r="AI26" i="1"/>
  <c r="AH26" i="1"/>
  <c r="AK25" i="1"/>
  <c r="AI25" i="1"/>
  <c r="AH25" i="1"/>
  <c r="AK24" i="1"/>
  <c r="AK29" i="1" s="1"/>
  <c r="P10" i="6" s="1"/>
  <c r="AI24" i="1"/>
  <c r="AI29" i="1" s="1"/>
  <c r="AH24" i="1"/>
  <c r="AK20" i="1"/>
  <c r="AI20" i="1"/>
  <c r="AH20" i="1"/>
  <c r="AK19" i="1"/>
  <c r="AI19" i="1"/>
  <c r="AH19" i="1"/>
  <c r="AI18" i="1"/>
  <c r="AH18" i="1"/>
  <c r="AK17" i="1"/>
  <c r="AI17" i="1"/>
  <c r="AH17" i="1"/>
  <c r="AK16" i="1"/>
  <c r="AI16" i="1"/>
  <c r="AH16" i="1"/>
  <c r="AK15" i="1"/>
  <c r="AI15" i="1"/>
  <c r="AI21" i="1" s="1"/>
  <c r="N9" i="6" s="1"/>
  <c r="AH15" i="1"/>
  <c r="AH21" i="1"/>
  <c r="M9" i="6" s="1"/>
  <c r="AK10" i="1"/>
  <c r="AI10" i="1"/>
  <c r="AH10" i="1"/>
  <c r="AI8" i="1"/>
  <c r="AI11" i="1" s="1"/>
  <c r="N8" i="6" s="1"/>
  <c r="AH8" i="1"/>
  <c r="AA8" i="1"/>
  <c r="AA11" i="1" s="1"/>
  <c r="F8" i="6" s="1"/>
  <c r="AB8" i="1"/>
  <c r="AC8" i="1"/>
  <c r="P162" i="1"/>
  <c r="P160" i="1"/>
  <c r="P155" i="1"/>
  <c r="P154" i="1"/>
  <c r="P153" i="1"/>
  <c r="P152" i="1"/>
  <c r="P151" i="1"/>
  <c r="P150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2" i="1"/>
  <c r="P121" i="1"/>
  <c r="P120" i="1"/>
  <c r="P119" i="1"/>
  <c r="P118" i="1"/>
  <c r="P117" i="1"/>
  <c r="P116" i="1"/>
  <c r="P115" i="1"/>
  <c r="P114" i="1"/>
  <c r="P107" i="1"/>
  <c r="P106" i="1"/>
  <c r="P105" i="1"/>
  <c r="P101" i="1"/>
  <c r="P100" i="1"/>
  <c r="P99" i="1"/>
  <c r="P98" i="1"/>
  <c r="P97" i="1"/>
  <c r="P96" i="1"/>
  <c r="P92" i="1"/>
  <c r="P91" i="1"/>
  <c r="P90" i="1"/>
  <c r="P86" i="1"/>
  <c r="P85" i="1"/>
  <c r="P84" i="1"/>
  <c r="P83" i="1"/>
  <c r="P79" i="1"/>
  <c r="P78" i="1"/>
  <c r="P77" i="1"/>
  <c r="P76" i="1"/>
  <c r="P75" i="1"/>
  <c r="P74" i="1"/>
  <c r="P73" i="1"/>
  <c r="P72" i="1"/>
  <c r="P71" i="1"/>
  <c r="P67" i="1"/>
  <c r="P66" i="1"/>
  <c r="P65" i="1"/>
  <c r="P64" i="1"/>
  <c r="P63" i="1"/>
  <c r="P62" i="1"/>
  <c r="P61" i="1"/>
  <c r="P57" i="1"/>
  <c r="P56" i="1"/>
  <c r="P55" i="1"/>
  <c r="P54" i="1"/>
  <c r="P53" i="1"/>
  <c r="P52" i="1"/>
  <c r="P51" i="1"/>
  <c r="P50" i="1"/>
  <c r="P48" i="1"/>
  <c r="P47" i="1"/>
  <c r="P43" i="1"/>
  <c r="P42" i="1"/>
  <c r="P40" i="1"/>
  <c r="P39" i="1"/>
  <c r="P38" i="1"/>
  <c r="P37" i="1"/>
  <c r="P36" i="1"/>
  <c r="P34" i="1"/>
  <c r="P28" i="1"/>
  <c r="P27" i="1"/>
  <c r="P26" i="1"/>
  <c r="P25" i="1"/>
  <c r="P24" i="1"/>
  <c r="P20" i="1"/>
  <c r="P19" i="1"/>
  <c r="P18" i="1"/>
  <c r="P17" i="1"/>
  <c r="P16" i="1"/>
  <c r="P15" i="1"/>
  <c r="P10" i="1"/>
  <c r="P8" i="1"/>
  <c r="E29" i="4"/>
  <c r="F28" i="4"/>
  <c r="F29" i="4"/>
  <c r="E139" i="1"/>
  <c r="E23" i="4"/>
  <c r="E24" i="4" s="1"/>
  <c r="F139" i="1"/>
  <c r="F23" i="4" s="1"/>
  <c r="C139" i="1"/>
  <c r="C23" i="4"/>
  <c r="E123" i="1"/>
  <c r="E22" i="4"/>
  <c r="F123" i="1"/>
  <c r="F22" i="4" s="1"/>
  <c r="F24" i="4" s="1"/>
  <c r="C123" i="1"/>
  <c r="C22" i="4" s="1"/>
  <c r="C24" i="4" s="1"/>
  <c r="E108" i="1"/>
  <c r="E19" i="4" s="1"/>
  <c r="F108" i="1"/>
  <c r="F19" i="4"/>
  <c r="C108" i="1"/>
  <c r="E93" i="1"/>
  <c r="E18" i="4"/>
  <c r="F93" i="1"/>
  <c r="F18" i="4" s="1"/>
  <c r="C93" i="1"/>
  <c r="C18" i="4" s="1"/>
  <c r="E87" i="1"/>
  <c r="E17" i="4" s="1"/>
  <c r="F87" i="1"/>
  <c r="F17" i="4"/>
  <c r="C87" i="1"/>
  <c r="E80" i="1"/>
  <c r="E16" i="4"/>
  <c r="F80" i="1"/>
  <c r="F16" i="4" s="1"/>
  <c r="F20" i="4" s="1"/>
  <c r="C80" i="1"/>
  <c r="C16" i="4"/>
  <c r="E68" i="1"/>
  <c r="E15" i="4" s="1"/>
  <c r="F68" i="1"/>
  <c r="F15" i="4"/>
  <c r="C68" i="1"/>
  <c r="C15" i="6" s="1"/>
  <c r="E58" i="1"/>
  <c r="E14" i="4"/>
  <c r="F58" i="1"/>
  <c r="F14" i="4" s="1"/>
  <c r="C58" i="1"/>
  <c r="E44" i="1"/>
  <c r="E13" i="4" s="1"/>
  <c r="E20" i="4" s="1"/>
  <c r="F44" i="1"/>
  <c r="F13" i="4" s="1"/>
  <c r="C44" i="1"/>
  <c r="C13" i="6"/>
  <c r="E29" i="1"/>
  <c r="F29" i="1"/>
  <c r="F10" i="4" s="1"/>
  <c r="C29" i="1"/>
  <c r="C10" i="4" s="1"/>
  <c r="C11" i="1"/>
  <c r="C8" i="4" s="1"/>
  <c r="E21" i="1"/>
  <c r="F21" i="1"/>
  <c r="F9" i="4"/>
  <c r="C21" i="1"/>
  <c r="C9" i="4" s="1"/>
  <c r="E11" i="1"/>
  <c r="F11" i="1"/>
  <c r="F8" i="4"/>
  <c r="AF40" i="1"/>
  <c r="AE40" i="1"/>
  <c r="AD40" i="1"/>
  <c r="AC40" i="1"/>
  <c r="AB40" i="1"/>
  <c r="AA40" i="1"/>
  <c r="L40" i="1"/>
  <c r="G40" i="1"/>
  <c r="AJ40" i="1"/>
  <c r="AF160" i="1"/>
  <c r="K33" i="6"/>
  <c r="G162" i="1"/>
  <c r="H162" i="1" s="1"/>
  <c r="I33" i="4" s="1"/>
  <c r="AF162" i="1"/>
  <c r="K34" i="6"/>
  <c r="AF150" i="1"/>
  <c r="AF152" i="1"/>
  <c r="AF153" i="1"/>
  <c r="AF154" i="1"/>
  <c r="AF155" i="1"/>
  <c r="G126" i="1"/>
  <c r="H126" i="1"/>
  <c r="AF126" i="1"/>
  <c r="AF127" i="1"/>
  <c r="AF128" i="1"/>
  <c r="AF129" i="1"/>
  <c r="G130" i="1"/>
  <c r="H130" i="1" s="1"/>
  <c r="AF130" i="1"/>
  <c r="G131" i="1"/>
  <c r="AF131" i="1"/>
  <c r="G132" i="1"/>
  <c r="AF132" i="1"/>
  <c r="AF133" i="1"/>
  <c r="AF134" i="1"/>
  <c r="G135" i="1"/>
  <c r="AJ135" i="1" s="1"/>
  <c r="AF135" i="1"/>
  <c r="AF136" i="1"/>
  <c r="AF137" i="1"/>
  <c r="AF138" i="1"/>
  <c r="AF114" i="1"/>
  <c r="AF115" i="1"/>
  <c r="AF116" i="1"/>
  <c r="AF117" i="1"/>
  <c r="AF118" i="1"/>
  <c r="AF119" i="1"/>
  <c r="AF120" i="1"/>
  <c r="AF121" i="1"/>
  <c r="AF122" i="1"/>
  <c r="G96" i="1"/>
  <c r="H96" i="1"/>
  <c r="M96" i="1"/>
  <c r="AF96" i="1"/>
  <c r="AF97" i="1"/>
  <c r="AF98" i="1"/>
  <c r="G99" i="1"/>
  <c r="AF99" i="1"/>
  <c r="AF108" i="1"/>
  <c r="K19" i="6"/>
  <c r="AF100" i="1"/>
  <c r="AF101" i="1"/>
  <c r="AF105" i="1"/>
  <c r="AF106" i="1"/>
  <c r="AF107" i="1"/>
  <c r="AF90" i="1"/>
  <c r="AF91" i="1"/>
  <c r="AF92" i="1"/>
  <c r="G84" i="1"/>
  <c r="AF84" i="1"/>
  <c r="AF85" i="1"/>
  <c r="AF86" i="1"/>
  <c r="AF71" i="1"/>
  <c r="AF72" i="1"/>
  <c r="AF80" i="1" s="1"/>
  <c r="K16" i="6" s="1"/>
  <c r="AF73" i="1"/>
  <c r="AF74" i="1"/>
  <c r="AF75" i="1"/>
  <c r="AF76" i="1"/>
  <c r="AF77" i="1"/>
  <c r="AF78" i="1"/>
  <c r="AF79" i="1"/>
  <c r="AF62" i="1"/>
  <c r="AF68" i="1" s="1"/>
  <c r="K15" i="6" s="1"/>
  <c r="AF63" i="1"/>
  <c r="AF64" i="1"/>
  <c r="AF65" i="1"/>
  <c r="G66" i="1"/>
  <c r="AF66" i="1"/>
  <c r="AF67" i="1"/>
  <c r="AF47" i="1"/>
  <c r="AF48" i="1"/>
  <c r="AF50" i="1"/>
  <c r="AF51" i="1"/>
  <c r="AF52" i="1"/>
  <c r="AF53" i="1"/>
  <c r="AF54" i="1"/>
  <c r="AF55" i="1"/>
  <c r="AF56" i="1"/>
  <c r="AF57" i="1"/>
  <c r="AF34" i="1"/>
  <c r="AF44" i="1" s="1"/>
  <c r="K13" i="6" s="1"/>
  <c r="AF36" i="1"/>
  <c r="AF37" i="1"/>
  <c r="AF38" i="1"/>
  <c r="AF39" i="1"/>
  <c r="AF42" i="1"/>
  <c r="AF43" i="1"/>
  <c r="AF24" i="1"/>
  <c r="AF25" i="1"/>
  <c r="AF26" i="1"/>
  <c r="G27" i="1"/>
  <c r="AF27" i="1"/>
  <c r="AF28" i="1"/>
  <c r="AF15" i="1"/>
  <c r="G16" i="1"/>
  <c r="AJ16" i="1"/>
  <c r="AF16" i="1"/>
  <c r="AF17" i="1"/>
  <c r="AF18" i="1"/>
  <c r="AF19" i="1"/>
  <c r="AF20" i="1"/>
  <c r="G8" i="1"/>
  <c r="AF8" i="1" s="1"/>
  <c r="AF11" i="1" s="1"/>
  <c r="K8" i="6" s="1"/>
  <c r="AK8" i="1"/>
  <c r="AK11" i="1" s="1"/>
  <c r="P8" i="6" s="1"/>
  <c r="AF10" i="1"/>
  <c r="G160" i="1"/>
  <c r="AE160" i="1"/>
  <c r="J33" i="6"/>
  <c r="AE162" i="1"/>
  <c r="AE150" i="1"/>
  <c r="AE151" i="1"/>
  <c r="AE152" i="1"/>
  <c r="AE156" i="1" s="1"/>
  <c r="AE153" i="1"/>
  <c r="AE154" i="1"/>
  <c r="AE155" i="1"/>
  <c r="AE126" i="1"/>
  <c r="AE139" i="1" s="1"/>
  <c r="J23" i="6" s="1"/>
  <c r="G127" i="1"/>
  <c r="AE127" i="1"/>
  <c r="AE128" i="1"/>
  <c r="AE129" i="1"/>
  <c r="AE130" i="1"/>
  <c r="AE131" i="1"/>
  <c r="AE132" i="1"/>
  <c r="G133" i="1"/>
  <c r="AE133" i="1"/>
  <c r="AE134" i="1"/>
  <c r="AE135" i="1"/>
  <c r="G136" i="1"/>
  <c r="H136" i="1" s="1"/>
  <c r="AE136" i="1"/>
  <c r="AE137" i="1"/>
  <c r="AE138" i="1"/>
  <c r="AE114" i="1"/>
  <c r="AE115" i="1"/>
  <c r="AE116" i="1"/>
  <c r="AE117" i="1"/>
  <c r="AE118" i="1"/>
  <c r="AE119" i="1"/>
  <c r="AE120" i="1"/>
  <c r="AE121" i="1"/>
  <c r="AE122" i="1"/>
  <c r="AE96" i="1"/>
  <c r="AE108" i="1" s="1"/>
  <c r="J19" i="6" s="1"/>
  <c r="G97" i="1"/>
  <c r="AE97" i="1"/>
  <c r="G98" i="1"/>
  <c r="H98" i="1" s="1"/>
  <c r="AJ98" i="1"/>
  <c r="AE98" i="1"/>
  <c r="AE99" i="1"/>
  <c r="G100" i="1"/>
  <c r="AJ100" i="1"/>
  <c r="AE100" i="1"/>
  <c r="G101" i="1"/>
  <c r="AE101" i="1"/>
  <c r="AE105" i="1"/>
  <c r="AE106" i="1"/>
  <c r="AE107" i="1"/>
  <c r="AE90" i="1"/>
  <c r="AE91" i="1"/>
  <c r="AE93" i="1" s="1"/>
  <c r="J18" i="6" s="1"/>
  <c r="AE92" i="1"/>
  <c r="AE83" i="1"/>
  <c r="AE84" i="1"/>
  <c r="AE85" i="1"/>
  <c r="AE86" i="1"/>
  <c r="AE71" i="1"/>
  <c r="AE72" i="1"/>
  <c r="AE73" i="1"/>
  <c r="AE80" i="1" s="1"/>
  <c r="J16" i="6" s="1"/>
  <c r="AE74" i="1"/>
  <c r="AE75" i="1"/>
  <c r="AE76" i="1"/>
  <c r="AE77" i="1"/>
  <c r="AE78" i="1"/>
  <c r="AE79" i="1"/>
  <c r="G61" i="1"/>
  <c r="AJ61" i="1"/>
  <c r="AF61" i="1"/>
  <c r="AE61" i="1"/>
  <c r="G62" i="1"/>
  <c r="H62" i="1"/>
  <c r="AE62" i="1"/>
  <c r="AE63" i="1"/>
  <c r="AE64" i="1"/>
  <c r="G65" i="1"/>
  <c r="AJ65" i="1" s="1"/>
  <c r="AE65" i="1"/>
  <c r="AE66" i="1"/>
  <c r="AE67" i="1"/>
  <c r="AE47" i="1"/>
  <c r="AE48" i="1"/>
  <c r="AE50" i="1"/>
  <c r="AE51" i="1"/>
  <c r="AE58" i="1" s="1"/>
  <c r="J14" i="6" s="1"/>
  <c r="AE52" i="1"/>
  <c r="AE53" i="1"/>
  <c r="AE54" i="1"/>
  <c r="AE55" i="1"/>
  <c r="AE56" i="1"/>
  <c r="AE57" i="1"/>
  <c r="G34" i="1"/>
  <c r="AJ34" i="1"/>
  <c r="AJ44" i="1" s="1"/>
  <c r="O13" i="6" s="1"/>
  <c r="M34" i="1"/>
  <c r="AE34" i="1"/>
  <c r="AE36" i="1"/>
  <c r="G37" i="1"/>
  <c r="H37" i="1"/>
  <c r="AE37" i="1"/>
  <c r="AE44" i="1" s="1"/>
  <c r="J13" i="6" s="1"/>
  <c r="G38" i="1"/>
  <c r="H38" i="1"/>
  <c r="AE38" i="1"/>
  <c r="AE39" i="1"/>
  <c r="G42" i="1"/>
  <c r="AJ42" i="1" s="1"/>
  <c r="AE42" i="1"/>
  <c r="AE43" i="1"/>
  <c r="AE24" i="1"/>
  <c r="AE29" i="1"/>
  <c r="J10" i="6"/>
  <c r="G25" i="1"/>
  <c r="AE25" i="1"/>
  <c r="G26" i="1"/>
  <c r="H26" i="1"/>
  <c r="AE26" i="1"/>
  <c r="AE27" i="1"/>
  <c r="G28" i="1"/>
  <c r="AJ28" i="1" s="1"/>
  <c r="I28" i="1"/>
  <c r="AE28" i="1"/>
  <c r="AE15" i="1"/>
  <c r="AE16" i="1"/>
  <c r="G17" i="1"/>
  <c r="AJ17" i="1"/>
  <c r="I17" i="1"/>
  <c r="AE17" i="1"/>
  <c r="AE21" i="1" s="1"/>
  <c r="J9" i="6" s="1"/>
  <c r="G19" i="1"/>
  <c r="AE19" i="1"/>
  <c r="AE20" i="1"/>
  <c r="AE8" i="1"/>
  <c r="AE11" i="1" s="1"/>
  <c r="J8" i="6" s="1"/>
  <c r="G10" i="1"/>
  <c r="H10" i="1" s="1"/>
  <c r="M10" i="1"/>
  <c r="AE10" i="1"/>
  <c r="AC160" i="1"/>
  <c r="H33" i="6"/>
  <c r="AC162" i="1"/>
  <c r="AC150" i="1"/>
  <c r="AC151" i="1"/>
  <c r="AC152" i="1"/>
  <c r="AC156" i="1" s="1"/>
  <c r="H29" i="6" s="1"/>
  <c r="H30" i="6" s="1"/>
  <c r="AC153" i="1"/>
  <c r="AC154" i="1"/>
  <c r="AC155" i="1"/>
  <c r="AC126" i="1"/>
  <c r="AC127" i="1"/>
  <c r="AC128" i="1"/>
  <c r="AC129" i="1"/>
  <c r="AC139" i="1" s="1"/>
  <c r="H23" i="6" s="1"/>
  <c r="AC130" i="1"/>
  <c r="AC131" i="1"/>
  <c r="AC132" i="1"/>
  <c r="AC133" i="1"/>
  <c r="AC134" i="1"/>
  <c r="AC135" i="1"/>
  <c r="AC136" i="1"/>
  <c r="AC137" i="1"/>
  <c r="AC138" i="1"/>
  <c r="AC114" i="1"/>
  <c r="AC115" i="1"/>
  <c r="AC116" i="1"/>
  <c r="AC117" i="1"/>
  <c r="AC118" i="1"/>
  <c r="AC119" i="1"/>
  <c r="AC120" i="1"/>
  <c r="AC123" i="1" s="1"/>
  <c r="H22" i="6" s="1"/>
  <c r="H24" i="6" s="1"/>
  <c r="AC121" i="1"/>
  <c r="AC122" i="1"/>
  <c r="AC96" i="1"/>
  <c r="AC97" i="1"/>
  <c r="AC98" i="1"/>
  <c r="AC99" i="1"/>
  <c r="AC100" i="1"/>
  <c r="AC101" i="1"/>
  <c r="AC108" i="1" s="1"/>
  <c r="H19" i="6" s="1"/>
  <c r="AC105" i="1"/>
  <c r="AC106" i="1"/>
  <c r="AC107" i="1"/>
  <c r="AC90" i="1"/>
  <c r="AC91" i="1"/>
  <c r="AC93" i="1" s="1"/>
  <c r="AC92" i="1"/>
  <c r="AC83" i="1"/>
  <c r="AC84" i="1"/>
  <c r="AC87" i="1"/>
  <c r="H17" i="6" s="1"/>
  <c r="AC85" i="1"/>
  <c r="AC86" i="1"/>
  <c r="AC71" i="1"/>
  <c r="AC72" i="1"/>
  <c r="AC73" i="1"/>
  <c r="AC74" i="1"/>
  <c r="AC75" i="1"/>
  <c r="AC76" i="1"/>
  <c r="AC77" i="1"/>
  <c r="AC78" i="1"/>
  <c r="AC79" i="1"/>
  <c r="AC61" i="1"/>
  <c r="AC62" i="1"/>
  <c r="AC63" i="1"/>
  <c r="AC64" i="1"/>
  <c r="AC68" i="1" s="1"/>
  <c r="H15" i="6" s="1"/>
  <c r="AC65" i="1"/>
  <c r="AC66" i="1"/>
  <c r="AC67" i="1"/>
  <c r="AC47" i="1"/>
  <c r="AC48" i="1"/>
  <c r="AC50" i="1"/>
  <c r="AC51" i="1"/>
  <c r="AC52" i="1"/>
  <c r="AC53" i="1"/>
  <c r="AC54" i="1"/>
  <c r="AC55" i="1"/>
  <c r="AC56" i="1"/>
  <c r="AC57" i="1"/>
  <c r="AC34" i="1"/>
  <c r="AC36" i="1"/>
  <c r="AC37" i="1"/>
  <c r="AC38" i="1"/>
  <c r="AC39" i="1"/>
  <c r="AC42" i="1"/>
  <c r="AC43" i="1"/>
  <c r="AC24" i="1"/>
  <c r="AC25" i="1"/>
  <c r="AC26" i="1"/>
  <c r="AC29" i="1"/>
  <c r="H10" i="6" s="1"/>
  <c r="AC27" i="1"/>
  <c r="AC28" i="1"/>
  <c r="AC15" i="1"/>
  <c r="AC16" i="1"/>
  <c r="AC17" i="1"/>
  <c r="AC18" i="1"/>
  <c r="AC19" i="1"/>
  <c r="AC20" i="1"/>
  <c r="AC10" i="1"/>
  <c r="AD160" i="1"/>
  <c r="I33" i="6" s="1"/>
  <c r="AD162" i="1"/>
  <c r="I34" i="6"/>
  <c r="AD151" i="1"/>
  <c r="AD152" i="1"/>
  <c r="AD156" i="1" s="1"/>
  <c r="AD153" i="1"/>
  <c r="AD154" i="1"/>
  <c r="AD155" i="1"/>
  <c r="AD126" i="1"/>
  <c r="AD127" i="1"/>
  <c r="G128" i="1"/>
  <c r="AJ128" i="1"/>
  <c r="AD128" i="1"/>
  <c r="AD139" i="1" s="1"/>
  <c r="I23" i="6" s="1"/>
  <c r="G129" i="1"/>
  <c r="H129" i="1"/>
  <c r="AD129" i="1"/>
  <c r="AD130" i="1"/>
  <c r="AD131" i="1"/>
  <c r="AD132" i="1"/>
  <c r="AD133" i="1"/>
  <c r="G134" i="1"/>
  <c r="AD134" i="1"/>
  <c r="AD135" i="1"/>
  <c r="AD136" i="1"/>
  <c r="G137" i="1"/>
  <c r="AJ137" i="1" s="1"/>
  <c r="AD137" i="1"/>
  <c r="G138" i="1"/>
  <c r="H138" i="1" s="1"/>
  <c r="AD138" i="1"/>
  <c r="AD114" i="1"/>
  <c r="AD115" i="1"/>
  <c r="AD116" i="1"/>
  <c r="AD117" i="1"/>
  <c r="AD118" i="1"/>
  <c r="AD119" i="1"/>
  <c r="AD120" i="1"/>
  <c r="AD121" i="1"/>
  <c r="AD122" i="1"/>
  <c r="AD96" i="1"/>
  <c r="AD108" i="1" s="1"/>
  <c r="I19" i="6" s="1"/>
  <c r="AD97" i="1"/>
  <c r="AD98" i="1"/>
  <c r="AD99" i="1"/>
  <c r="AD100" i="1"/>
  <c r="AD101" i="1"/>
  <c r="G105" i="1"/>
  <c r="H105" i="1" s="1"/>
  <c r="AD105" i="1"/>
  <c r="G106" i="1"/>
  <c r="AJ106" i="1" s="1"/>
  <c r="AD106" i="1"/>
  <c r="G107" i="1"/>
  <c r="H107" i="1"/>
  <c r="AD107" i="1"/>
  <c r="AD91" i="1"/>
  <c r="AD92" i="1"/>
  <c r="G83" i="1"/>
  <c r="AD83" i="1"/>
  <c r="AD84" i="1"/>
  <c r="G85" i="1"/>
  <c r="H85" i="1" s="1"/>
  <c r="AD85" i="1"/>
  <c r="G86" i="1"/>
  <c r="AJ86" i="1" s="1"/>
  <c r="AD86" i="1"/>
  <c r="AD87" i="1" s="1"/>
  <c r="I17" i="6" s="1"/>
  <c r="AD71" i="1"/>
  <c r="AD72" i="1"/>
  <c r="AD73" i="1"/>
  <c r="AD74" i="1"/>
  <c r="AD75" i="1"/>
  <c r="AD76" i="1"/>
  <c r="AD77" i="1"/>
  <c r="AD78" i="1"/>
  <c r="AD79" i="1"/>
  <c r="AD61" i="1"/>
  <c r="AD62" i="1"/>
  <c r="G63" i="1"/>
  <c r="AD63" i="1"/>
  <c r="G64" i="1"/>
  <c r="AJ64" i="1" s="1"/>
  <c r="AD64" i="1"/>
  <c r="AD65" i="1"/>
  <c r="AD66" i="1"/>
  <c r="G67" i="1"/>
  <c r="AD67" i="1"/>
  <c r="AD48" i="1"/>
  <c r="AD51" i="1"/>
  <c r="AD52" i="1"/>
  <c r="AD53" i="1"/>
  <c r="AD54" i="1"/>
  <c r="AD55" i="1"/>
  <c r="AD56" i="1"/>
  <c r="AD57" i="1"/>
  <c r="G36" i="1"/>
  <c r="AJ36" i="1"/>
  <c r="M36" i="1"/>
  <c r="AD36" i="1"/>
  <c r="AD37" i="1"/>
  <c r="AD38" i="1"/>
  <c r="AD44" i="1" s="1"/>
  <c r="I13" i="6" s="1"/>
  <c r="G39" i="1"/>
  <c r="H39" i="1"/>
  <c r="M39" i="1"/>
  <c r="AD39" i="1"/>
  <c r="AD42" i="1"/>
  <c r="G43" i="1"/>
  <c r="AD43" i="1"/>
  <c r="G24" i="1"/>
  <c r="H24" i="1" s="1"/>
  <c r="H29" i="1" s="1"/>
  <c r="I10" i="4" s="1"/>
  <c r="AD24" i="1"/>
  <c r="AD25" i="1"/>
  <c r="AD26" i="1"/>
  <c r="AD27" i="1"/>
  <c r="AD28" i="1"/>
  <c r="G15" i="1"/>
  <c r="I15" i="1"/>
  <c r="AD16" i="1"/>
  <c r="AD17" i="1"/>
  <c r="G18" i="1"/>
  <c r="H18" i="1"/>
  <c r="I18" i="1"/>
  <c r="AD18" i="1"/>
  <c r="AD21" i="1" s="1"/>
  <c r="I9" i="6" s="1"/>
  <c r="AD19" i="1"/>
  <c r="G20" i="1"/>
  <c r="H20" i="1" s="1"/>
  <c r="AD20" i="1"/>
  <c r="AD8" i="1"/>
  <c r="AD10" i="1"/>
  <c r="AB160" i="1"/>
  <c r="G33" i="6"/>
  <c r="AB162" i="1"/>
  <c r="G34" i="6" s="1"/>
  <c r="AB150" i="1"/>
  <c r="AB151" i="1"/>
  <c r="AB152" i="1"/>
  <c r="AB153" i="1"/>
  <c r="AB154" i="1"/>
  <c r="AB15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14" i="1"/>
  <c r="AB115" i="1"/>
  <c r="AB116" i="1"/>
  <c r="AB117" i="1"/>
  <c r="AB118" i="1"/>
  <c r="AB119" i="1"/>
  <c r="AB120" i="1"/>
  <c r="AB121" i="1"/>
  <c r="AB122" i="1"/>
  <c r="AB96" i="1"/>
  <c r="AB97" i="1"/>
  <c r="AB98" i="1"/>
  <c r="AB99" i="1"/>
  <c r="AB100" i="1"/>
  <c r="AB101" i="1"/>
  <c r="AB105" i="1"/>
  <c r="AB106" i="1"/>
  <c r="AB107" i="1"/>
  <c r="AB90" i="1"/>
  <c r="AB91" i="1"/>
  <c r="AB93" i="1"/>
  <c r="G18" i="6"/>
  <c r="AB92" i="1"/>
  <c r="AB83" i="1"/>
  <c r="AB84" i="1"/>
  <c r="AB85" i="1"/>
  <c r="AB86" i="1"/>
  <c r="AB71" i="1"/>
  <c r="AB72" i="1"/>
  <c r="AB73" i="1"/>
  <c r="AB74" i="1"/>
  <c r="AB75" i="1"/>
  <c r="AB76" i="1"/>
  <c r="AB77" i="1"/>
  <c r="AB78" i="1"/>
  <c r="AB79" i="1"/>
  <c r="AB61" i="1"/>
  <c r="AB62" i="1"/>
  <c r="AB63" i="1"/>
  <c r="AB64" i="1"/>
  <c r="AB65" i="1"/>
  <c r="AB66" i="1"/>
  <c r="AB67" i="1"/>
  <c r="AB47" i="1"/>
  <c r="AB48" i="1"/>
  <c r="AB50" i="1"/>
  <c r="AB51" i="1"/>
  <c r="AB52" i="1"/>
  <c r="AB53" i="1"/>
  <c r="AB54" i="1"/>
  <c r="AB55" i="1"/>
  <c r="AB56" i="1"/>
  <c r="AB57" i="1"/>
  <c r="AB34" i="1"/>
  <c r="AB36" i="1"/>
  <c r="AB37" i="1"/>
  <c r="AB38" i="1"/>
  <c r="AB44" i="1"/>
  <c r="G13" i="6" s="1"/>
  <c r="AB39" i="1"/>
  <c r="AB42" i="1"/>
  <c r="AB43" i="1"/>
  <c r="AB24" i="1"/>
  <c r="AB25" i="1"/>
  <c r="AB29" i="1" s="1"/>
  <c r="G10" i="6" s="1"/>
  <c r="AB26" i="1"/>
  <c r="AB27" i="1"/>
  <c r="AB28" i="1"/>
  <c r="AB15" i="1"/>
  <c r="AB16" i="1"/>
  <c r="AB17" i="1"/>
  <c r="AB21" i="1" s="1"/>
  <c r="G9" i="6" s="1"/>
  <c r="AB18" i="1"/>
  <c r="AB19" i="1"/>
  <c r="AB20" i="1"/>
  <c r="AB10" i="1"/>
  <c r="AA160" i="1"/>
  <c r="F33" i="6"/>
  <c r="AA150" i="1"/>
  <c r="AA151" i="1"/>
  <c r="AA152" i="1"/>
  <c r="AA153" i="1"/>
  <c r="AA154" i="1"/>
  <c r="AA15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14" i="1"/>
  <c r="AA115" i="1"/>
  <c r="AA123" i="1" s="1"/>
  <c r="F22" i="6" s="1"/>
  <c r="AA116" i="1"/>
  <c r="AA117" i="1"/>
  <c r="AA118" i="1"/>
  <c r="AA119" i="1"/>
  <c r="AA120" i="1"/>
  <c r="AA121" i="1"/>
  <c r="AA122" i="1"/>
  <c r="AA96" i="1"/>
  <c r="AA108" i="1" s="1"/>
  <c r="F19" i="6" s="1"/>
  <c r="AA97" i="1"/>
  <c r="AA98" i="1"/>
  <c r="AA99" i="1"/>
  <c r="AA100" i="1"/>
  <c r="AA101" i="1"/>
  <c r="AA105" i="1"/>
  <c r="AA106" i="1"/>
  <c r="AA107" i="1"/>
  <c r="AA90" i="1"/>
  <c r="AA93" i="1"/>
  <c r="F18" i="6" s="1"/>
  <c r="AA91" i="1"/>
  <c r="AA92" i="1"/>
  <c r="AA83" i="1"/>
  <c r="AA84" i="1"/>
  <c r="AA85" i="1"/>
  <c r="AA86" i="1"/>
  <c r="AA71" i="1"/>
  <c r="AA72" i="1"/>
  <c r="AA73" i="1"/>
  <c r="AA74" i="1"/>
  <c r="AA75" i="1"/>
  <c r="AA76" i="1"/>
  <c r="AA77" i="1"/>
  <c r="AA80" i="1" s="1"/>
  <c r="F16" i="6" s="1"/>
  <c r="AA78" i="1"/>
  <c r="AA79" i="1"/>
  <c r="AA61" i="1"/>
  <c r="AA62" i="1"/>
  <c r="AA63" i="1"/>
  <c r="AA64" i="1"/>
  <c r="AA65" i="1"/>
  <c r="AA66" i="1"/>
  <c r="AA67" i="1"/>
  <c r="AA47" i="1"/>
  <c r="AA48" i="1"/>
  <c r="AA50" i="1"/>
  <c r="AA51" i="1"/>
  <c r="AA52" i="1"/>
  <c r="AA58" i="1" s="1"/>
  <c r="F14" i="6" s="1"/>
  <c r="AA53" i="1"/>
  <c r="AA54" i="1"/>
  <c r="AA55" i="1"/>
  <c r="AA56" i="1"/>
  <c r="AA57" i="1"/>
  <c r="AA34" i="1"/>
  <c r="AA36" i="1"/>
  <c r="AA37" i="1"/>
  <c r="AA38" i="1"/>
  <c r="AA39" i="1"/>
  <c r="AA42" i="1"/>
  <c r="AA43" i="1"/>
  <c r="AA24" i="1"/>
  <c r="AA25" i="1"/>
  <c r="AA29" i="1" s="1"/>
  <c r="F10" i="6" s="1"/>
  <c r="AA26" i="1"/>
  <c r="AA27" i="1"/>
  <c r="AA28" i="1"/>
  <c r="AA15" i="1"/>
  <c r="AA16" i="1"/>
  <c r="AA17" i="1"/>
  <c r="AA18" i="1"/>
  <c r="AA19" i="1"/>
  <c r="AA20" i="1"/>
  <c r="AA10" i="1"/>
  <c r="G151" i="1"/>
  <c r="H151" i="1"/>
  <c r="AF151" i="1"/>
  <c r="AF156" i="1" s="1"/>
  <c r="G152" i="1"/>
  <c r="G153" i="1"/>
  <c r="G150" i="1"/>
  <c r="H150" i="1"/>
  <c r="I150" i="1"/>
  <c r="G154" i="1"/>
  <c r="G155" i="1"/>
  <c r="H155" i="1" s="1"/>
  <c r="G50" i="1"/>
  <c r="AJ50" i="1" s="1"/>
  <c r="G55" i="1"/>
  <c r="G47" i="1"/>
  <c r="H47" i="1"/>
  <c r="G48" i="1"/>
  <c r="G51" i="1"/>
  <c r="AJ51" i="1" s="1"/>
  <c r="G52" i="1"/>
  <c r="H52" i="1" s="1"/>
  <c r="G53" i="1"/>
  <c r="G54" i="1"/>
  <c r="AJ54" i="1"/>
  <c r="G72" i="1"/>
  <c r="G73" i="1"/>
  <c r="H73" i="1"/>
  <c r="G77" i="1"/>
  <c r="H77" i="1" s="1"/>
  <c r="G76" i="1"/>
  <c r="G56" i="1"/>
  <c r="G57" i="1"/>
  <c r="AJ57" i="1"/>
  <c r="G71" i="1"/>
  <c r="H71" i="1"/>
  <c r="G74" i="1"/>
  <c r="M74" i="1"/>
  <c r="G75" i="1"/>
  <c r="H75" i="1" s="1"/>
  <c r="G78" i="1"/>
  <c r="AJ78" i="1" s="1"/>
  <c r="G79" i="1"/>
  <c r="AJ79" i="1" s="1"/>
  <c r="I79" i="1"/>
  <c r="G90" i="1"/>
  <c r="I90" i="1"/>
  <c r="G91" i="1"/>
  <c r="H91" i="1" s="1"/>
  <c r="G92" i="1"/>
  <c r="G116" i="1"/>
  <c r="G119" i="1"/>
  <c r="AJ119" i="1" s="1"/>
  <c r="H119" i="1"/>
  <c r="G115" i="1"/>
  <c r="G120" i="1"/>
  <c r="G117" i="1"/>
  <c r="G118" i="1"/>
  <c r="AJ118" i="1"/>
  <c r="G121" i="1"/>
  <c r="G122" i="1"/>
  <c r="H122" i="1" s="1"/>
  <c r="AJ122" i="1"/>
  <c r="L162" i="1"/>
  <c r="L160" i="1"/>
  <c r="L155" i="1"/>
  <c r="L154" i="1"/>
  <c r="L153" i="1"/>
  <c r="L152" i="1"/>
  <c r="L151" i="1"/>
  <c r="L150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2" i="1"/>
  <c r="L121" i="1"/>
  <c r="L120" i="1"/>
  <c r="L119" i="1"/>
  <c r="L118" i="1"/>
  <c r="L117" i="1"/>
  <c r="L116" i="1"/>
  <c r="L115" i="1"/>
  <c r="G114" i="1"/>
  <c r="H114" i="1"/>
  <c r="L114" i="1"/>
  <c r="L107" i="1"/>
  <c r="L106" i="1"/>
  <c r="L105" i="1"/>
  <c r="L101" i="1"/>
  <c r="L100" i="1"/>
  <c r="L99" i="1"/>
  <c r="L98" i="1"/>
  <c r="L97" i="1"/>
  <c r="L96" i="1"/>
  <c r="L92" i="1"/>
  <c r="L91" i="1"/>
  <c r="L90" i="1"/>
  <c r="L86" i="1"/>
  <c r="L85" i="1"/>
  <c r="L84" i="1"/>
  <c r="L83" i="1"/>
  <c r="L79" i="1"/>
  <c r="L78" i="1"/>
  <c r="L77" i="1"/>
  <c r="L76" i="1"/>
  <c r="L75" i="1"/>
  <c r="L74" i="1"/>
  <c r="L73" i="1"/>
  <c r="L72" i="1"/>
  <c r="L71" i="1"/>
  <c r="L67" i="1"/>
  <c r="L66" i="1"/>
  <c r="L65" i="1"/>
  <c r="L64" i="1"/>
  <c r="L63" i="1"/>
  <c r="L62" i="1"/>
  <c r="L61" i="1"/>
  <c r="L57" i="1"/>
  <c r="L56" i="1"/>
  <c r="L55" i="1"/>
  <c r="L54" i="1"/>
  <c r="L53" i="1"/>
  <c r="L52" i="1"/>
  <c r="L51" i="1"/>
  <c r="L50" i="1"/>
  <c r="L48" i="1"/>
  <c r="L47" i="1"/>
  <c r="L43" i="1"/>
  <c r="L42" i="1"/>
  <c r="L39" i="1"/>
  <c r="L38" i="1"/>
  <c r="L37" i="1"/>
  <c r="L36" i="1"/>
  <c r="L34" i="1"/>
  <c r="L28" i="1"/>
  <c r="L27" i="1"/>
  <c r="L26" i="1"/>
  <c r="L25" i="1"/>
  <c r="L24" i="1"/>
  <c r="L20" i="1"/>
  <c r="L19" i="1"/>
  <c r="L18" i="1"/>
  <c r="L17" i="1"/>
  <c r="L16" i="1"/>
  <c r="L15" i="1"/>
  <c r="L10" i="1"/>
  <c r="L8" i="1"/>
  <c r="I50" i="1"/>
  <c r="M50" i="1"/>
  <c r="M17" i="1"/>
  <c r="AE18" i="1"/>
  <c r="M18" i="1"/>
  <c r="M83" i="1"/>
  <c r="I83" i="1"/>
  <c r="M61" i="1"/>
  <c r="M162" i="1"/>
  <c r="I162" i="1"/>
  <c r="AF83" i="1"/>
  <c r="AF87" i="1" s="1"/>
  <c r="K17" i="6" s="1"/>
  <c r="M150" i="1"/>
  <c r="M151" i="1"/>
  <c r="I151" i="1"/>
  <c r="AD50" i="1"/>
  <c r="M160" i="1"/>
  <c r="I160" i="1"/>
  <c r="AK18" i="1"/>
  <c r="AJ38" i="1"/>
  <c r="H40" i="1"/>
  <c r="AJ26" i="1"/>
  <c r="H28" i="1"/>
  <c r="H160" i="1"/>
  <c r="I32" i="4" s="1"/>
  <c r="H137" i="1"/>
  <c r="H16" i="1"/>
  <c r="AJ37" i="1"/>
  <c r="AJ10" i="1"/>
  <c r="AJ20" i="1"/>
  <c r="H57" i="1"/>
  <c r="H66" i="1"/>
  <c r="H78" i="1"/>
  <c r="H54" i="1"/>
  <c r="C23" i="6"/>
  <c r="H42" i="1"/>
  <c r="H55" i="1"/>
  <c r="AJ55" i="1"/>
  <c r="H128" i="1"/>
  <c r="AJ116" i="1"/>
  <c r="H116" i="1"/>
  <c r="M85" i="1"/>
  <c r="AJ85" i="1"/>
  <c r="AJ133" i="1"/>
  <c r="H133" i="1"/>
  <c r="AJ71" i="1"/>
  <c r="AJ77" i="1"/>
  <c r="AJ126" i="1"/>
  <c r="I85" i="1"/>
  <c r="AJ127" i="1"/>
  <c r="H127" i="1"/>
  <c r="I16" i="1"/>
  <c r="I53" i="1"/>
  <c r="I65" i="1"/>
  <c r="M92" i="1"/>
  <c r="M26" i="1"/>
  <c r="I10" i="1"/>
  <c r="M79" i="1"/>
  <c r="AJ74" i="1"/>
  <c r="H74" i="1"/>
  <c r="I74" i="1"/>
  <c r="I39" i="1"/>
  <c r="M28" i="1"/>
  <c r="H86" i="1"/>
  <c r="H100" i="1"/>
  <c r="AJ117" i="1"/>
  <c r="H117" i="1"/>
  <c r="D33" i="6"/>
  <c r="AD150" i="1"/>
  <c r="AD90" i="1"/>
  <c r="C16" i="6"/>
  <c r="AD47" i="1"/>
  <c r="AD58" i="1" s="1"/>
  <c r="I14" i="6" s="1"/>
  <c r="AD34" i="1"/>
  <c r="AD15" i="1"/>
  <c r="AJ150" i="1"/>
  <c r="I126" i="1"/>
  <c r="M126" i="1"/>
  <c r="M115" i="1"/>
  <c r="C22" i="6"/>
  <c r="C24" i="6"/>
  <c r="I96" i="1"/>
  <c r="I71" i="1"/>
  <c r="M71" i="1"/>
  <c r="H61" i="1"/>
  <c r="I61" i="1"/>
  <c r="C15" i="4"/>
  <c r="I47" i="1"/>
  <c r="M47" i="1"/>
  <c r="AJ47" i="1"/>
  <c r="AK58" i="1"/>
  <c r="P14" i="6" s="1"/>
  <c r="I34" i="1"/>
  <c r="I24" i="1"/>
  <c r="M24" i="1"/>
  <c r="M15" i="1"/>
  <c r="I8" i="1"/>
  <c r="M8" i="1"/>
  <c r="H154" i="1"/>
  <c r="AJ154" i="1"/>
  <c r="H15" i="1"/>
  <c r="AJ131" i="1"/>
  <c r="H131" i="1"/>
  <c r="AF139" i="1"/>
  <c r="K23" i="6" s="1"/>
  <c r="H118" i="1"/>
  <c r="H115" i="1"/>
  <c r="AJ115" i="1"/>
  <c r="AJ19" i="1"/>
  <c r="H19" i="1"/>
  <c r="AJ39" i="1"/>
  <c r="H76" i="1"/>
  <c r="AJ76" i="1"/>
  <c r="AJ153" i="1"/>
  <c r="H153" i="1"/>
  <c r="C8" i="6"/>
  <c r="AJ160" i="1"/>
  <c r="O33" i="6"/>
  <c r="G32" i="4"/>
  <c r="E10" i="4"/>
  <c r="C10" i="6"/>
  <c r="H56" i="1"/>
  <c r="AJ56" i="1"/>
  <c r="H51" i="1"/>
  <c r="H50" i="1"/>
  <c r="AJ152" i="1"/>
  <c r="H152" i="1"/>
  <c r="J34" i="6"/>
  <c r="H120" i="1"/>
  <c r="AJ120" i="1"/>
  <c r="AJ25" i="1"/>
  <c r="H25" i="1"/>
  <c r="H43" i="1"/>
  <c r="AJ43" i="1"/>
  <c r="AJ27" i="1"/>
  <c r="H27" i="1"/>
  <c r="AJ66" i="1"/>
  <c r="AJ132" i="1"/>
  <c r="H132" i="1"/>
  <c r="C9" i="6"/>
  <c r="H84" i="1"/>
  <c r="AJ84" i="1"/>
  <c r="H121" i="1"/>
  <c r="AJ121" i="1"/>
  <c r="AJ53" i="1"/>
  <c r="H53" i="1"/>
  <c r="AJ105" i="1"/>
  <c r="H18" i="6"/>
  <c r="AH11" i="1"/>
  <c r="M8" i="6" s="1"/>
  <c r="M11" i="6" s="1"/>
  <c r="AJ107" i="1"/>
  <c r="AJ114" i="1"/>
  <c r="E8" i="4"/>
  <c r="H41" i="1"/>
  <c r="H103" i="1"/>
  <c r="H149" i="1"/>
  <c r="H156" i="1" s="1"/>
  <c r="I28" i="4" s="1"/>
  <c r="I29" i="4" s="1"/>
  <c r="AB123" i="1"/>
  <c r="G22" i="6" s="1"/>
  <c r="AK21" i="1"/>
  <c r="P9" i="6"/>
  <c r="H34" i="1"/>
  <c r="AF93" i="1"/>
  <c r="K18" i="6" s="1"/>
  <c r="P16" i="6"/>
  <c r="AA21" i="1"/>
  <c r="F9" i="6" s="1"/>
  <c r="AE123" i="1"/>
  <c r="J22" i="6" s="1"/>
  <c r="AJ138" i="1"/>
  <c r="AJ92" i="1"/>
  <c r="AE68" i="1"/>
  <c r="J15" i="6" s="1"/>
  <c r="AF21" i="1"/>
  <c r="K9" i="6" s="1"/>
  <c r="H92" i="1"/>
  <c r="AD68" i="1"/>
  <c r="I15" i="6" s="1"/>
  <c r="AI58" i="1"/>
  <c r="N14" i="6" s="1"/>
  <c r="H123" i="1"/>
  <c r="I22" i="4" s="1"/>
  <c r="AJ73" i="1"/>
  <c r="AI68" i="1"/>
  <c r="N15" i="6" s="1"/>
  <c r="P29" i="6"/>
  <c r="P30" i="6" s="1"/>
  <c r="AJ97" i="1"/>
  <c r="AJ151" i="1"/>
  <c r="AJ129" i="1"/>
  <c r="H17" i="1"/>
  <c r="H21" i="1"/>
  <c r="I9" i="4" s="1"/>
  <c r="H102" i="1"/>
  <c r="AJ62" i="1"/>
  <c r="AJ75" i="1"/>
  <c r="H97" i="1"/>
  <c r="AJ18" i="1"/>
  <c r="C29" i="6"/>
  <c r="C30" i="6" s="1"/>
  <c r="AJ91" i="1"/>
  <c r="AJ8" i="1"/>
  <c r="C13" i="4"/>
  <c r="C11" i="4" l="1"/>
  <c r="AC11" i="1"/>
  <c r="H8" i="6" s="1"/>
  <c r="AD11" i="1"/>
  <c r="I8" i="6" s="1"/>
  <c r="I11" i="6" s="1"/>
  <c r="F166" i="1"/>
  <c r="F35" i="4" s="1"/>
  <c r="M29" i="6"/>
  <c r="M30" i="6" s="1"/>
  <c r="J24" i="6"/>
  <c r="J20" i="6"/>
  <c r="H11" i="6"/>
  <c r="J11" i="6"/>
  <c r="K20" i="6"/>
  <c r="N11" i="6"/>
  <c r="K29" i="6"/>
  <c r="K30" i="6" s="1"/>
  <c r="N29" i="6"/>
  <c r="N30" i="6" s="1"/>
  <c r="G24" i="6"/>
  <c r="I29" i="6"/>
  <c r="I30" i="6" s="1"/>
  <c r="M24" i="6"/>
  <c r="F11" i="4"/>
  <c r="G139" i="1"/>
  <c r="H65" i="1"/>
  <c r="H134" i="1"/>
  <c r="AJ134" i="1"/>
  <c r="AH139" i="1"/>
  <c r="M23" i="6" s="1"/>
  <c r="C166" i="1"/>
  <c r="AJ130" i="1"/>
  <c r="G29" i="1"/>
  <c r="AD93" i="1"/>
  <c r="I18" i="6" s="1"/>
  <c r="D34" i="6"/>
  <c r="AA87" i="1"/>
  <c r="F17" i="6" s="1"/>
  <c r="H64" i="1"/>
  <c r="AJ99" i="1"/>
  <c r="H99" i="1"/>
  <c r="H108" i="1" s="1"/>
  <c r="I19" i="4" s="1"/>
  <c r="C17" i="6"/>
  <c r="C17" i="4"/>
  <c r="AB11" i="1"/>
  <c r="G8" i="6" s="1"/>
  <c r="G11" i="6" s="1"/>
  <c r="AH68" i="1"/>
  <c r="M15" i="6" s="1"/>
  <c r="AI93" i="1"/>
  <c r="N18" i="6" s="1"/>
  <c r="AJ72" i="1"/>
  <c r="H72" i="1"/>
  <c r="AJ80" i="1"/>
  <c r="O16" i="6" s="1"/>
  <c r="AJ83" i="1"/>
  <c r="AJ87" i="1" s="1"/>
  <c r="O17" i="6" s="1"/>
  <c r="H83" i="1"/>
  <c r="H87" i="1" s="1"/>
  <c r="I17" i="4" s="1"/>
  <c r="G87" i="1"/>
  <c r="G20" i="6"/>
  <c r="AB108" i="1"/>
  <c r="G19" i="6" s="1"/>
  <c r="AJ11" i="1"/>
  <c r="O8" i="6" s="1"/>
  <c r="H106" i="1"/>
  <c r="AJ52" i="1"/>
  <c r="AJ155" i="1"/>
  <c r="AJ156" i="1" s="1"/>
  <c r="O29" i="6" s="1"/>
  <c r="O30" i="6" s="1"/>
  <c r="AA44" i="1"/>
  <c r="F13" i="6" s="1"/>
  <c r="AA156" i="1"/>
  <c r="F29" i="6" s="1"/>
  <c r="F30" i="6" s="1"/>
  <c r="AB87" i="1"/>
  <c r="G17" i="6" s="1"/>
  <c r="AC44" i="1"/>
  <c r="H13" i="6" s="1"/>
  <c r="H8" i="1"/>
  <c r="H11" i="1" s="1"/>
  <c r="G11" i="1"/>
  <c r="D8" i="6" s="1"/>
  <c r="C19" i="4"/>
  <c r="C141" i="1"/>
  <c r="C19" i="6"/>
  <c r="C20" i="6" s="1"/>
  <c r="C26" i="6" s="1"/>
  <c r="F11" i="6"/>
  <c r="AI80" i="1"/>
  <c r="N16" i="6" s="1"/>
  <c r="AJ96" i="1"/>
  <c r="G108" i="1"/>
  <c r="J29" i="6"/>
  <c r="J30" i="6" s="1"/>
  <c r="AJ123" i="1"/>
  <c r="O22" i="6" s="1"/>
  <c r="H79" i="1"/>
  <c r="AJ24" i="1"/>
  <c r="AJ29" i="1" s="1"/>
  <c r="O10" i="6" s="1"/>
  <c r="AD29" i="1"/>
  <c r="I10" i="6" s="1"/>
  <c r="H36" i="1"/>
  <c r="H44" i="1" s="1"/>
  <c r="I13" i="4" s="1"/>
  <c r="G44" i="1"/>
  <c r="H34" i="6"/>
  <c r="AC166" i="1"/>
  <c r="H36" i="6" s="1"/>
  <c r="G68" i="1"/>
  <c r="AJ136" i="1"/>
  <c r="AJ139" i="1" s="1"/>
  <c r="O23" i="6" s="1"/>
  <c r="AH58" i="1"/>
  <c r="M14" i="6" s="1"/>
  <c r="M20" i="6" s="1"/>
  <c r="AK68" i="1"/>
  <c r="P15" i="6" s="1"/>
  <c r="AJ104" i="1"/>
  <c r="G156" i="1"/>
  <c r="AF58" i="1"/>
  <c r="K14" i="6" s="1"/>
  <c r="C11" i="6"/>
  <c r="C18" i="6"/>
  <c r="AA68" i="1"/>
  <c r="F15" i="6" s="1"/>
  <c r="AA139" i="1"/>
  <c r="F23" i="6" s="1"/>
  <c r="F24" i="6" s="1"/>
  <c r="AB58" i="1"/>
  <c r="G14" i="6" s="1"/>
  <c r="AB68" i="1"/>
  <c r="G15" i="6" s="1"/>
  <c r="AB80" i="1"/>
  <c r="G16" i="6" s="1"/>
  <c r="AB156" i="1"/>
  <c r="G29" i="6" s="1"/>
  <c r="G30" i="6" s="1"/>
  <c r="AJ63" i="1"/>
  <c r="AJ68" i="1" s="1"/>
  <c r="O15" i="6" s="1"/>
  <c r="H63" i="1"/>
  <c r="H68" i="1" s="1"/>
  <c r="I15" i="4" s="1"/>
  <c r="AD80" i="1"/>
  <c r="I16" i="6" s="1"/>
  <c r="I20" i="6" s="1"/>
  <c r="AC58" i="1"/>
  <c r="H14" i="6" s="1"/>
  <c r="AC80" i="1"/>
  <c r="H16" i="6" s="1"/>
  <c r="AE87" i="1"/>
  <c r="J17" i="6" s="1"/>
  <c r="AJ101" i="1"/>
  <c r="H101" i="1"/>
  <c r="C14" i="6"/>
  <c r="C14" i="4"/>
  <c r="C20" i="4" s="1"/>
  <c r="C26" i="4" s="1"/>
  <c r="AK44" i="1"/>
  <c r="P13" i="6" s="1"/>
  <c r="P20" i="6" s="1"/>
  <c r="AK123" i="1"/>
  <c r="P22" i="6" s="1"/>
  <c r="P24" i="6" s="1"/>
  <c r="AD123" i="1"/>
  <c r="I22" i="6" s="1"/>
  <c r="I24" i="6" s="1"/>
  <c r="P11" i="6"/>
  <c r="AF123" i="1"/>
  <c r="K22" i="6" s="1"/>
  <c r="K24" i="6" s="1"/>
  <c r="AJ162" i="1"/>
  <c r="AF29" i="1"/>
  <c r="K10" i="6" s="1"/>
  <c r="K11" i="6" s="1"/>
  <c r="E166" i="1"/>
  <c r="E35" i="4" s="1"/>
  <c r="E9" i="4"/>
  <c r="E11" i="4" s="1"/>
  <c r="AI44" i="1"/>
  <c r="N13" i="6" s="1"/>
  <c r="G80" i="1"/>
  <c r="AJ58" i="1"/>
  <c r="O14" i="6" s="1"/>
  <c r="G123" i="1"/>
  <c r="G93" i="1"/>
  <c r="AJ90" i="1"/>
  <c r="AJ93" i="1" s="1"/>
  <c r="O18" i="6" s="1"/>
  <c r="H90" i="1"/>
  <c r="H93" i="1" s="1"/>
  <c r="I18" i="4" s="1"/>
  <c r="H48" i="1"/>
  <c r="H58" i="1" s="1"/>
  <c r="I14" i="4" s="1"/>
  <c r="G58" i="1"/>
  <c r="AJ48" i="1"/>
  <c r="AB139" i="1"/>
  <c r="G23" i="6" s="1"/>
  <c r="AJ15" i="1"/>
  <c r="AJ21" i="1" s="1"/>
  <c r="O9" i="6" s="1"/>
  <c r="G21" i="1"/>
  <c r="AJ67" i="1"/>
  <c r="H67" i="1"/>
  <c r="AC21" i="1"/>
  <c r="H9" i="6" s="1"/>
  <c r="H135" i="1"/>
  <c r="H139" i="1" s="1"/>
  <c r="G33" i="4"/>
  <c r="AI108" i="1"/>
  <c r="N19" i="6" s="1"/>
  <c r="I23" i="4" l="1"/>
  <c r="I24" i="4" s="1"/>
  <c r="O20" i="6"/>
  <c r="G18" i="4"/>
  <c r="D18" i="6"/>
  <c r="O34" i="6"/>
  <c r="D16" i="6"/>
  <c r="G16" i="4"/>
  <c r="G166" i="1"/>
  <c r="G8" i="4"/>
  <c r="C35" i="4"/>
  <c r="C38" i="6"/>
  <c r="AI166" i="1"/>
  <c r="N36" i="6" s="1"/>
  <c r="N20" i="6"/>
  <c r="D13" i="6"/>
  <c r="G13" i="4"/>
  <c r="I8" i="4"/>
  <c r="H166" i="1"/>
  <c r="I35" i="4" s="1"/>
  <c r="AB166" i="1"/>
  <c r="G36" i="6" s="1"/>
  <c r="I20" i="4"/>
  <c r="AJ108" i="1"/>
  <c r="O19" i="6" s="1"/>
  <c r="H20" i="6"/>
  <c r="O11" i="6"/>
  <c r="AD166" i="1"/>
  <c r="I36" i="6" s="1"/>
  <c r="D9" i="6"/>
  <c r="G9" i="4"/>
  <c r="F20" i="6"/>
  <c r="G17" i="4"/>
  <c r="D17" i="6"/>
  <c r="G23" i="4"/>
  <c r="G141" i="1"/>
  <c r="D23" i="6"/>
  <c r="D22" i="6"/>
  <c r="G22" i="4"/>
  <c r="G24" i="4" s="1"/>
  <c r="G15" i="4"/>
  <c r="D15" i="6"/>
  <c r="G10" i="4"/>
  <c r="D10" i="6"/>
  <c r="O24" i="6"/>
  <c r="AK166" i="1"/>
  <c r="P36" i="6" s="1"/>
  <c r="G14" i="4"/>
  <c r="D14" i="6"/>
  <c r="D29" i="6"/>
  <c r="D30" i="6" s="1"/>
  <c r="G28" i="4"/>
  <c r="G29" i="4" s="1"/>
  <c r="D19" i="6"/>
  <c r="G19" i="4"/>
  <c r="H80" i="1"/>
  <c r="I16" i="4" s="1"/>
  <c r="AH166" i="1"/>
  <c r="M36" i="6" s="1"/>
  <c r="AA166" i="1"/>
  <c r="F36" i="6" s="1"/>
  <c r="AF166" i="1"/>
  <c r="K36" i="6" s="1"/>
  <c r="AE166" i="1"/>
  <c r="J36" i="6" s="1"/>
  <c r="G11" i="4" l="1"/>
  <c r="I11" i="4" s="1"/>
  <c r="D20" i="6"/>
  <c r="AJ166" i="1"/>
  <c r="O36" i="6" s="1"/>
  <c r="O38" i="6" s="1"/>
  <c r="F38" i="6"/>
  <c r="D24" i="6"/>
  <c r="D11" i="6"/>
  <c r="G35" i="4"/>
  <c r="D38" i="6"/>
  <c r="M38" i="6"/>
  <c r="I38" i="6"/>
  <c r="G20" i="4"/>
  <c r="H141" i="1"/>
  <c r="A41" i="6" l="1"/>
  <c r="A4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Beaulac, Marie-Claude (MTL)</author>
  </authors>
  <commentList>
    <comment ref="E162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At final cost, contingencies must be at $0. Unforeseen expenses that have been incurred must be allocated to the above items. At final cost, if contingencies were not spent, they must remain at $0 and the total final costs will be less than the total budget. 
</t>
        </r>
      </text>
    </comment>
  </commentList>
</comments>
</file>

<file path=xl/sharedStrings.xml><?xml version="1.0" encoding="utf-8"?>
<sst xmlns="http://schemas.openxmlformats.org/spreadsheetml/2006/main" count="757" uniqueCount="321">
  <si>
    <t>PROJECT TITLE :</t>
  </si>
  <si>
    <t>PRODUCTION COMPANY :</t>
  </si>
  <si>
    <t>PRODUCER(S) :</t>
  </si>
  <si>
    <t>Cost Report for the period ending (date) :</t>
  </si>
  <si>
    <t>ACC</t>
  </si>
  <si>
    <t>CATEGORY</t>
  </si>
  <si>
    <t>BUDGET</t>
  </si>
  <si>
    <t>COSTS TO DATE</t>
  </si>
  <si>
    <t>EST. TO COMPLETE</t>
  </si>
  <si>
    <t>TOTAL COSTS</t>
  </si>
  <si>
    <t>VARIANCE</t>
  </si>
  <si>
    <t>Producer</t>
  </si>
  <si>
    <t>Rights Acquisition</t>
  </si>
  <si>
    <t>Project Proposal Preparation</t>
  </si>
  <si>
    <t>TOTAL  A - PRODUCER</t>
  </si>
  <si>
    <t>Key roles</t>
  </si>
  <si>
    <t>Design Labour</t>
  </si>
  <si>
    <t>Programming Labour</t>
  </si>
  <si>
    <t>Audio/Video Labour</t>
  </si>
  <si>
    <t>Talent</t>
  </si>
  <si>
    <t>Administration Labour</t>
  </si>
  <si>
    <t>Other Labour</t>
  </si>
  <si>
    <t>TOTAL  B - TEAM LABOUR EXPENSES</t>
  </si>
  <si>
    <t>Equipment and Materials</t>
  </si>
  <si>
    <t>Audio/Video Equipment and Materials</t>
  </si>
  <si>
    <t>TOTAL  C - EQUIPMENT AND MATERIALS</t>
  </si>
  <si>
    <t>SUB-TOTAL B+C</t>
  </si>
  <si>
    <t>Administration</t>
  </si>
  <si>
    <t>TOTAL E - ADMINISTRATION</t>
  </si>
  <si>
    <t>ADDITIONAL SECTIONS</t>
  </si>
  <si>
    <t>F</t>
  </si>
  <si>
    <t>CORPORATE OVERHEAD</t>
  </si>
  <si>
    <t>G</t>
  </si>
  <si>
    <t>CONTINGENCY</t>
  </si>
  <si>
    <t>GRAND TOTAL</t>
  </si>
  <si>
    <t>(Producer signature)</t>
  </si>
  <si>
    <t>(date)</t>
  </si>
  <si>
    <t>Cost Allocation (Budget)</t>
  </si>
  <si>
    <t>Cost Allocation (Total Costs)</t>
  </si>
  <si>
    <t>Cost Origin (Budget)</t>
  </si>
  <si>
    <t>Cost Origin (Total Costs)</t>
  </si>
  <si>
    <t>Internal</t>
  </si>
  <si>
    <t>Related</t>
  </si>
  <si>
    <t>External</t>
  </si>
  <si>
    <t>Canadian</t>
  </si>
  <si>
    <t>Non-Canadian</t>
  </si>
  <si>
    <t>SUB-TOTAL B + C</t>
  </si>
  <si>
    <t>TOTAL  E -  ADMINISTRATION</t>
  </si>
  <si>
    <t>PLEASE ENTER DATA ONLY IN THE YELLOW CELLS</t>
  </si>
  <si>
    <t xml:space="preserve">Note that this cost report contains formulas so if a new cost report line item needs to be added, please copy the entire line so that the formulas are preserved. </t>
  </si>
  <si>
    <t>ACC.</t>
  </si>
  <si>
    <t>Change in Allocation</t>
  </si>
  <si>
    <t>Change in Origin</t>
  </si>
  <si>
    <t>SECTION A - PRODUCER</t>
  </si>
  <si>
    <t>Cost Allocation</t>
  </si>
  <si>
    <t>Cost Origin</t>
  </si>
  <si>
    <t>Budget</t>
  </si>
  <si>
    <t>Total Costs</t>
  </si>
  <si>
    <t>Non-canadian</t>
  </si>
  <si>
    <t>01.05</t>
  </si>
  <si>
    <t xml:space="preserve">Producer </t>
  </si>
  <si>
    <r>
      <t>Cannot exceed 10% of the total of section B and C of the</t>
    </r>
    <r>
      <rPr>
        <b/>
        <u/>
        <sz val="9"/>
        <rFont val="Arial"/>
        <family val="2"/>
      </rPr>
      <t xml:space="preserve"> initial budget approved at contract</t>
    </r>
    <r>
      <rPr>
        <sz val="9"/>
        <rFont val="Arial"/>
        <family val="2"/>
      </rPr>
      <t xml:space="preserve"> if the person is a shareholder of the applicant, co-applicant or parent company.</t>
    </r>
  </si>
  <si>
    <t>Total Producer</t>
  </si>
  <si>
    <t>Rights cannot be paid to the applicant, co-applicant, parent company or to a related person.</t>
  </si>
  <si>
    <t>02.05</t>
  </si>
  <si>
    <t>Story Rights (including OPTION agreements)</t>
  </si>
  <si>
    <t>02.10</t>
  </si>
  <si>
    <t xml:space="preserve">Image Rights </t>
  </si>
  <si>
    <t>02.15</t>
  </si>
  <si>
    <t>Sound Rights</t>
  </si>
  <si>
    <t>02.20</t>
  </si>
  <si>
    <t>Library Fees</t>
  </si>
  <si>
    <t>02.95</t>
  </si>
  <si>
    <t>Other Rights (specify)</t>
  </si>
  <si>
    <t>Total Rights Acquisition</t>
  </si>
  <si>
    <t>03.10</t>
  </si>
  <si>
    <t>Researcher / Writer</t>
  </si>
  <si>
    <t>03.15</t>
  </si>
  <si>
    <t>Consultant</t>
  </si>
  <si>
    <t>03.25</t>
  </si>
  <si>
    <t>Market Research / Focus Groups</t>
  </si>
  <si>
    <t>03.95</t>
  </si>
  <si>
    <t>Other (specify)</t>
  </si>
  <si>
    <t>Total Project Proposal Preparation</t>
  </si>
  <si>
    <t>SECTION B - TEAM LABOUR EXPENSES</t>
  </si>
  <si>
    <t>You may add lines if more than one person holds the same role.</t>
  </si>
  <si>
    <t>Key Roles</t>
  </si>
  <si>
    <t>04.05</t>
  </si>
  <si>
    <t>Project Manager or project leader (non shareholder only)</t>
  </si>
  <si>
    <t>If the person indicated at account 04.05 is a shareholder of the applicant, co-applicant or parent company, his or her salary as project manager or project leader must be moved above, under line 01.05.</t>
  </si>
  <si>
    <t>04.10</t>
  </si>
  <si>
    <t>System Architect</t>
  </si>
  <si>
    <t>04.15</t>
  </si>
  <si>
    <t>Technical Director</t>
  </si>
  <si>
    <t>04.20</t>
  </si>
  <si>
    <t>Art Director</t>
  </si>
  <si>
    <t>04.25</t>
  </si>
  <si>
    <t>Animation Director</t>
  </si>
  <si>
    <t>04.30</t>
  </si>
  <si>
    <t>Interactive Director</t>
  </si>
  <si>
    <t>04.35</t>
  </si>
  <si>
    <t>Creative Director</t>
  </si>
  <si>
    <t>04.95</t>
  </si>
  <si>
    <t>Total Key Roles</t>
  </si>
  <si>
    <t>05.05</t>
  </si>
  <si>
    <t>Designer</t>
  </si>
  <si>
    <t>05.10</t>
  </si>
  <si>
    <t>Interactive or Game Designer</t>
  </si>
  <si>
    <t>05.15</t>
  </si>
  <si>
    <t>Graphic Designer</t>
  </si>
  <si>
    <t>05.20</t>
  </si>
  <si>
    <t>Graphic Artist - 2D</t>
  </si>
  <si>
    <t>05.25</t>
  </si>
  <si>
    <t>Graphic Artist - 3D</t>
  </si>
  <si>
    <t>05.30</t>
  </si>
  <si>
    <t>Computer Animation Artist</t>
  </si>
  <si>
    <t>05.35</t>
  </si>
  <si>
    <t>Storyboard Artist</t>
  </si>
  <si>
    <t>05.40</t>
  </si>
  <si>
    <t>Illustrator</t>
  </si>
  <si>
    <t>05.45</t>
  </si>
  <si>
    <t>Assistant Designer</t>
  </si>
  <si>
    <t>05.95</t>
  </si>
  <si>
    <t xml:space="preserve">Other (specify) </t>
  </si>
  <si>
    <t>Total Design Labour</t>
  </si>
  <si>
    <t>06.05</t>
  </si>
  <si>
    <t>Senior programmer</t>
  </si>
  <si>
    <t>06.10</t>
  </si>
  <si>
    <t>Useability Architect</t>
  </si>
  <si>
    <t>06.15</t>
  </si>
  <si>
    <t>Programming Labour (specify)</t>
  </si>
  <si>
    <t>06.20</t>
  </si>
  <si>
    <t>System Integrator</t>
  </si>
  <si>
    <t>06.25</t>
  </si>
  <si>
    <t>Testing Labour</t>
  </si>
  <si>
    <t>06.95</t>
  </si>
  <si>
    <t>Total Programming Labour</t>
  </si>
  <si>
    <t>07.05</t>
  </si>
  <si>
    <t>Director</t>
  </si>
  <si>
    <t>07.10</t>
  </si>
  <si>
    <t>Camera</t>
  </si>
  <si>
    <t>07.15</t>
  </si>
  <si>
    <t>Lighting / Grip Labour</t>
  </si>
  <si>
    <t>07.25</t>
  </si>
  <si>
    <t>Audio</t>
  </si>
  <si>
    <t>07.30</t>
  </si>
  <si>
    <t>Addtionnal Labour (specify)</t>
  </si>
  <si>
    <t>07.35</t>
  </si>
  <si>
    <t>Co-ordinator</t>
  </si>
  <si>
    <t>07.70</t>
  </si>
  <si>
    <t>Editor</t>
  </si>
  <si>
    <t>07.95</t>
  </si>
  <si>
    <t>Total Audio/Video Labour</t>
  </si>
  <si>
    <t>08.05</t>
  </si>
  <si>
    <t>Performers / Actors (specify)</t>
  </si>
  <si>
    <t>08.10</t>
  </si>
  <si>
    <t>Voice-Over Performers (Narrators)</t>
  </si>
  <si>
    <t>08.95</t>
  </si>
  <si>
    <t>Total Talent</t>
  </si>
  <si>
    <t>09.10</t>
  </si>
  <si>
    <t>Accountant/Bookkeeper- for the project only</t>
  </si>
  <si>
    <t>09.95</t>
  </si>
  <si>
    <t>Total Administration Labour</t>
  </si>
  <si>
    <t>10.05</t>
  </si>
  <si>
    <t>10.10</t>
  </si>
  <si>
    <t>Researcher</t>
  </si>
  <si>
    <t>10.15</t>
  </si>
  <si>
    <t>Writer</t>
  </si>
  <si>
    <t>10.20</t>
  </si>
  <si>
    <t>Content Specialist</t>
  </si>
  <si>
    <t>10.25</t>
  </si>
  <si>
    <t>Interface Specialist</t>
  </si>
  <si>
    <t>10.40</t>
  </si>
  <si>
    <t>Versioning / Translation</t>
  </si>
  <si>
    <t>10.50</t>
  </si>
  <si>
    <t>Webmaster</t>
  </si>
  <si>
    <t>10.57</t>
  </si>
  <si>
    <t>Marketing specialist</t>
  </si>
  <si>
    <t>10.59</t>
  </si>
  <si>
    <t>Media relations specialist</t>
  </si>
  <si>
    <t>10.80</t>
  </si>
  <si>
    <t xml:space="preserve">Focus Group </t>
  </si>
  <si>
    <t>10.95</t>
  </si>
  <si>
    <t>Total Other Exploitation Labour</t>
  </si>
  <si>
    <t>SECTION C - EQUIPMENT AND MATERIALS</t>
  </si>
  <si>
    <t>Equipment and software must be calculated on a prorata basis for use during the project AND amortized on a staight-line or declining balance basis.</t>
  </si>
  <si>
    <t>11.05</t>
  </si>
  <si>
    <t>Computer Workstations (specify)</t>
  </si>
  <si>
    <t>11.10</t>
  </si>
  <si>
    <t>Digitization Equipment</t>
  </si>
  <si>
    <t>11.15</t>
  </si>
  <si>
    <t>Addtl. Equipment (specify)</t>
  </si>
  <si>
    <t>11.20</t>
  </si>
  <si>
    <t>Addtl. Data Storage Devices</t>
  </si>
  <si>
    <t>11.50</t>
  </si>
  <si>
    <t>Software Licences (specify)</t>
  </si>
  <si>
    <t>11.75</t>
  </si>
  <si>
    <t>Staging Server (for installation)</t>
  </si>
  <si>
    <t>11.90</t>
  </si>
  <si>
    <t>Addtl. Supplies and Materials</t>
  </si>
  <si>
    <t>11.95</t>
  </si>
  <si>
    <t>Total Equipment and Materials</t>
  </si>
  <si>
    <t>12.05</t>
  </si>
  <si>
    <t>Art Department Rentals and Supplies</t>
  </si>
  <si>
    <t>12.10</t>
  </si>
  <si>
    <t>Camera Equipment Rental</t>
  </si>
  <si>
    <t>12.15</t>
  </si>
  <si>
    <t>Lighting / Grip Equipment Rental</t>
  </si>
  <si>
    <t>12.20</t>
  </si>
  <si>
    <t>Audio Equipment Rental</t>
  </si>
  <si>
    <t>12.30</t>
  </si>
  <si>
    <t>Sound Effects</t>
  </si>
  <si>
    <t>12.35</t>
  </si>
  <si>
    <r>
      <t xml:space="preserve">Stock Footage-Audio/ Music </t>
    </r>
    <r>
      <rPr>
        <sz val="8"/>
        <rFont val="Arial"/>
        <family val="2"/>
      </rPr>
      <t>(Transfers)</t>
    </r>
  </si>
  <si>
    <t>12.40</t>
  </si>
  <si>
    <r>
      <t xml:space="preserve">Stock Footage-Picture </t>
    </r>
    <r>
      <rPr>
        <sz val="8"/>
        <rFont val="Arial"/>
        <family val="2"/>
      </rPr>
      <t>(Transfers)</t>
    </r>
  </si>
  <si>
    <t>12.50</t>
  </si>
  <si>
    <t>Offline Edit</t>
  </si>
  <si>
    <t>12.55</t>
  </si>
  <si>
    <t>Online Edit</t>
  </si>
  <si>
    <t>12.60</t>
  </si>
  <si>
    <t>Audio Re-Recording and Mix</t>
  </si>
  <si>
    <t>12.90</t>
  </si>
  <si>
    <t>12.95</t>
  </si>
  <si>
    <t>Total Audio/Video Equipt and Materials</t>
  </si>
  <si>
    <t>SUB-TOTAL SECTIONS B + C</t>
  </si>
  <si>
    <t>SECTION E - ADMINISTRATION</t>
  </si>
  <si>
    <t>Costs in this section must be project specific; the company's everyday expenses should be indicated in the CORPORATE OVERHEAD section (line F).</t>
  </si>
  <si>
    <t>15.40</t>
  </si>
  <si>
    <t>Insurance</t>
  </si>
  <si>
    <t>15.50</t>
  </si>
  <si>
    <t>Legal</t>
  </si>
  <si>
    <t>15.55</t>
  </si>
  <si>
    <t>Audit</t>
  </si>
  <si>
    <t>15.60</t>
  </si>
  <si>
    <t>Bank Service Fees</t>
  </si>
  <si>
    <t>15.65</t>
  </si>
  <si>
    <t>Interim Financing</t>
  </si>
  <si>
    <t>15.95</t>
  </si>
  <si>
    <t>Total Administration</t>
  </si>
  <si>
    <r>
      <t xml:space="preserve">Corporate Overhead
(Cannot exceed 10% of the total of section B and C of the </t>
    </r>
    <r>
      <rPr>
        <b/>
        <u/>
        <sz val="9"/>
        <rFont val="Arial"/>
        <family val="2"/>
      </rPr>
      <t>initial budget approved at contract</t>
    </r>
    <r>
      <rPr>
        <b/>
        <sz val="9"/>
        <rFont val="Arial"/>
        <family val="2"/>
      </rPr>
      <t>)</t>
    </r>
  </si>
  <si>
    <t>Note: Expenses identified in the project's budget/final costs cannot be deducted from exploitation revenues.</t>
  </si>
  <si>
    <t>NOTE FOR CONVERGENT STREAM APPLICATIONS: A separate Related Party Transactions form must be completed for the Television Component and each Digital Media Component(s). Please specify the applicable component in the Project Title.</t>
  </si>
  <si>
    <t>Project Title:</t>
  </si>
  <si>
    <t>CMF No.:</t>
  </si>
  <si>
    <t>Applicant Production Company:</t>
  </si>
  <si>
    <t>Fiscal Year of Application:</t>
  </si>
  <si>
    <t>CMF Application Program:</t>
  </si>
  <si>
    <t xml:space="preserve">List ALL Related Party (definition below) costs estimated at Phase and phase II for Final Cost. contract and ALL actual costs at Phase II/Final Cost.
Please provide supporting comments regarding Related Party cost variations between estimated costs at Phase I and actual costs at Phase II on a separate page.
</t>
  </si>
  <si>
    <t>EXPERIMENTAL</t>
  </si>
  <si>
    <t>FINAL COST SUMMARY</t>
  </si>
  <si>
    <t>Date of Final Cost Report</t>
  </si>
  <si>
    <t>Total Canadian Final Financing ($)</t>
  </si>
  <si>
    <r>
      <t xml:space="preserve">Final Cost Report Amount ($)
</t>
    </r>
    <r>
      <rPr>
        <sz val="8"/>
        <rFont val="Arial"/>
        <family val="2"/>
      </rPr>
      <t>(must equal total final financing)</t>
    </r>
  </si>
  <si>
    <r>
      <t xml:space="preserve">Total Non-Canadian Final Financing ($) 
</t>
    </r>
    <r>
      <rPr>
        <sz val="9"/>
        <rFont val="Arial"/>
        <family val="2"/>
      </rPr>
      <t>(if applicable)</t>
    </r>
  </si>
  <si>
    <t>FINANCING</t>
  </si>
  <si>
    <t>A. CMF CONTRIBUTION</t>
  </si>
  <si>
    <r>
      <t xml:space="preserve">CMF Contribution Program
</t>
    </r>
    <r>
      <rPr>
        <sz val="8"/>
        <rFont val="Arial"/>
        <family val="2"/>
      </rPr>
      <t>(development, production, marketing)</t>
    </r>
  </si>
  <si>
    <t>Amount ($)</t>
  </si>
  <si>
    <t>TOTAL - CMF CONTRIBUTION</t>
  </si>
  <si>
    <t>B. FUNDING AGENCIES</t>
  </si>
  <si>
    <t xml:space="preserve">Name or Type of Funding Agency </t>
  </si>
  <si>
    <t>Specify:</t>
  </si>
  <si>
    <t xml:space="preserve">Specify:                         </t>
  </si>
  <si>
    <t xml:space="preserve">Specify                                                    </t>
  </si>
  <si>
    <t>Tax Credits</t>
  </si>
  <si>
    <t>Provincial (specify province):</t>
  </si>
  <si>
    <t>Federal (specify):</t>
  </si>
  <si>
    <t>TOTAL - FUNDING AGENCIES CONTRIBUTIONS</t>
  </si>
  <si>
    <t>C. OTHER FINANCIERS</t>
  </si>
  <si>
    <t>Other types of financiers:</t>
  </si>
  <si>
    <t>Name of the Participant</t>
  </si>
  <si>
    <t>Type of Contribution</t>
  </si>
  <si>
    <t>Producer Investment:</t>
  </si>
  <si>
    <t>Producers Deferrals:</t>
  </si>
  <si>
    <t>Services (specify type):</t>
  </si>
  <si>
    <t>Distributor(s) (if applicable):</t>
  </si>
  <si>
    <t>Publisher(s) (if applicable):</t>
  </si>
  <si>
    <t>Licence Fees (if applicable):</t>
  </si>
  <si>
    <t>Other Financing (specify):</t>
  </si>
  <si>
    <t>Foreign Participants in the Canadian Financial Structure:</t>
  </si>
  <si>
    <t>TOTAL - OTHER FINANCIERS</t>
  </si>
  <si>
    <t>D. TOTAL OF THE CANADIAN FINANCIAL STRUCTURE (SECTIONS A+B+C)</t>
  </si>
  <si>
    <t>E. FOREIGN FINANCIAL STRUCTURE (in case of coproduction only)</t>
  </si>
  <si>
    <t>TOTAL OF THE FOREIGN FINANCIAL STRUCTURE</t>
  </si>
  <si>
    <t>GRAND TOTAL OF THE PRODUCTION (SECTIONS D+E)</t>
  </si>
  <si>
    <r>
      <t xml:space="preserve">Please Note :
</t>
    </r>
    <r>
      <rPr>
        <sz val="10"/>
        <rFont val="Arial"/>
        <family val="2"/>
      </rPr>
      <t xml:space="preserve"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    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NOTE: All CMF financing should be included in this form</t>
    </r>
  </si>
  <si>
    <t>TOTAL GOVERNMENT ASSISTANCE</t>
  </si>
  <si>
    <t>Government Assistance Sources</t>
  </si>
  <si>
    <t>Type of Assistance</t>
  </si>
  <si>
    <r>
      <t xml:space="preserve">Amount of Assistance
</t>
    </r>
    <r>
      <rPr>
        <sz val="10"/>
        <rFont val="Arial"/>
        <family val="2"/>
      </rPr>
      <t>(in Cdn $)</t>
    </r>
  </si>
  <si>
    <r>
      <t xml:space="preserve">% Total of Government Assistance
</t>
    </r>
    <r>
      <rPr>
        <sz val="10"/>
        <rFont val="Arial"/>
        <family val="2"/>
      </rPr>
      <t>(%)</t>
    </r>
  </si>
  <si>
    <t>Total CMF Contribution                                      (all applicable programs)</t>
  </si>
  <si>
    <t xml:space="preserve">Federal Tax Credits                                                  (100% estimated/received) </t>
  </si>
  <si>
    <t xml:space="preserve">Provincial Tax Credits                                                  (100% estimated/received) </t>
  </si>
  <si>
    <t xml:space="preserve">Please enter below any other sources of government assistance received </t>
  </si>
  <si>
    <r>
      <t xml:space="preserve"> </t>
    </r>
    <r>
      <rPr>
        <b/>
        <sz val="9"/>
        <rFont val="Arial"/>
        <family val="2"/>
      </rPr>
      <t xml:space="preserve">Signature : </t>
    </r>
  </si>
  <si>
    <t xml:space="preserve">_______________________________________     Signature : _____________________________________                </t>
  </si>
  <si>
    <t xml:space="preserve">Name : </t>
  </si>
  <si>
    <t xml:space="preserve">                    I am duly authorized                                                                                   I am duly authorized </t>
  </si>
  <si>
    <t>__________________________________________     Name: ______________________________________</t>
  </si>
  <si>
    <t xml:space="preserve">                   Please Print                                                                                                 Please Print</t>
  </si>
  <si>
    <t xml:space="preserve">Title : </t>
  </si>
  <si>
    <t>____________________________________                    Titre : 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</si>
  <si>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</si>
  <si>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</si>
  <si>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    (YYYY/MM/DD)                                                                                                              (YYYY/MM/DD</t>
  </si>
  <si>
    <t xml:space="preserve"> </t>
  </si>
  <si>
    <t>Please provide explanation(s) for any substantive cost variance from the budget and/or cost allocation change.</t>
  </si>
  <si>
    <t xml:space="preserve"> DESCRIPTION</t>
  </si>
  <si>
    <t>VARIANCE AMT.</t>
  </si>
  <si>
    <t>COST ALLOCATION/
COST ORIGIN CHANGE</t>
  </si>
  <si>
    <t>EXPLANATION OF VARIANCE AND/OR CHANGE</t>
  </si>
  <si>
    <t>Internal to Related</t>
  </si>
  <si>
    <t>Internal to External</t>
  </si>
  <si>
    <t>Related to Internal</t>
  </si>
  <si>
    <t>Related to External</t>
  </si>
  <si>
    <t>External to Internal</t>
  </si>
  <si>
    <t>External to Related</t>
  </si>
  <si>
    <t>Canadian to Non-Canadian</t>
  </si>
  <si>
    <t>Non-Canadian to Canadian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</si>
</sst>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 * #,##0.00_)\ &quot;$&quot;_ ;_ * \(#,##0.00\)\ &quot;$&quot;_ ;_ * &quot;-&quot;??_)\ &quot;$&quot;_ ;_ @_ "/>
    <numFmt numFmtId="165" formatCode="_(&quot;$&quot;* #,##0_);_(&quot;$&quot;* \(#,##0\);_(&quot;$&quot;* &quot;-&quot;_);_(@_)"/>
    <numFmt numFmtId="166" formatCode="00"/>
    <numFmt numFmtId="167" formatCode="_-* #,##0_-;* \(#,##0\)_-;_-* &quot;-&quot;_-;_-@_-"/>
    <numFmt numFmtId="168" formatCode="[$-1009]mmmm\ d\,\ yyyy;@"/>
    <numFmt numFmtId="169" formatCode="_ * #,##0.0_)\ &quot;$&quot;_ ;_ * \(#,##0.0\)\ &quot;$&quot;_ ;_ * &quot;-&quot;??_)\ &quot;$&quot;_ ;_ @_ "/>
    <numFmt numFmtId="170" formatCode="_ * #,##0_)\ &quot;$&quot;_ ;_ * \(#,##0\)\ &quot;$&quot;_ ;_ * &quot;-&quot;??_)\ &quot;$&quot;_ ;_ @_ "/>
    <numFmt numFmtId="171" formatCode="\-"/>
  </numFmts>
  <fonts count="2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i/>
      <sz val="14"/>
      <name val="Arial"/>
      <family val="2"/>
    </font>
    <font>
      <sz val="10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11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u/>
      <sz val="9"/>
      <name val="Arial"/>
      <family val="2"/>
    </font>
    <font>
      <b/>
      <sz val="8"/>
      <color rgb="FFFF0000"/>
      <name val="Arial"/>
      <family val="2"/>
    </font>
    <font>
      <sz val="9"/>
      <color theme="1"/>
      <name val="Arial"/>
      <family val="2"/>
    </font>
    <font>
      <i/>
      <sz val="10"/>
      <color theme="1" tint="0.3499862666707357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58">
    <xf numFmtId="0" fontId="0" fillId="0" borderId="0" xfId="0"/>
    <xf numFmtId="0" fontId="4" fillId="0" borderId="0" xfId="0" applyFont="1"/>
    <xf numFmtId="0" fontId="7" fillId="0" borderId="0" xfId="0" applyFont="1" applyAlignment="1">
      <alignment vertical="center"/>
    </xf>
    <xf numFmtId="0" fontId="2" fillId="0" borderId="0" xfId="0" applyFont="1"/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2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/>
    <xf numFmtId="167" fontId="9" fillId="2" borderId="1" xfId="0" applyNumberFormat="1" applyFont="1" applyFill="1" applyBorder="1" applyAlignment="1">
      <alignment horizontal="center"/>
    </xf>
    <xf numFmtId="167" fontId="9" fillId="2" borderId="1" xfId="0" applyNumberFormat="1" applyFont="1" applyFill="1" applyBorder="1" applyAlignment="1">
      <alignment horizontal="center" wrapText="1"/>
    </xf>
    <xf numFmtId="167" fontId="6" fillId="2" borderId="1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/>
    <xf numFmtId="167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167" fontId="4" fillId="0" borderId="0" xfId="0" applyNumberFormat="1" applyFont="1"/>
    <xf numFmtId="167" fontId="4" fillId="0" borderId="0" xfId="0" applyNumberFormat="1" applyFont="1" applyAlignment="1">
      <alignment horizontal="right"/>
    </xf>
    <xf numFmtId="2" fontId="9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Protection="1">
      <protection locked="0"/>
    </xf>
    <xf numFmtId="49" fontId="12" fillId="0" borderId="0" xfId="0" applyNumberFormat="1" applyFont="1" applyAlignment="1" applyProtection="1">
      <alignment horizontal="right"/>
      <protection locked="0"/>
    </xf>
    <xf numFmtId="3" fontId="5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horizontal="center"/>
    </xf>
    <xf numFmtId="0" fontId="4" fillId="0" borderId="2" xfId="0" applyFont="1" applyBorder="1"/>
    <xf numFmtId="0" fontId="9" fillId="0" borderId="2" xfId="0" applyFont="1" applyBorder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3" xfId="0" applyFont="1" applyBorder="1" applyAlignment="1">
      <alignment horizontal="left"/>
    </xf>
    <xf numFmtId="0" fontId="13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3" fillId="0" borderId="0" xfId="0" applyFont="1"/>
    <xf numFmtId="0" fontId="9" fillId="0" borderId="0" xfId="0" applyFont="1"/>
    <xf numFmtId="0" fontId="6" fillId="0" borderId="1" xfId="0" applyFont="1" applyBorder="1" applyAlignment="1">
      <alignment horizontal="left" vertical="center"/>
    </xf>
    <xf numFmtId="167" fontId="9" fillId="2" borderId="1" xfId="0" applyNumberFormat="1" applyFont="1" applyFill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9" fontId="9" fillId="0" borderId="0" xfId="0" applyNumberFormat="1" applyFont="1" applyAlignment="1">
      <alignment horizontal="left"/>
    </xf>
    <xf numFmtId="38" fontId="9" fillId="0" borderId="0" xfId="0" applyNumberFormat="1" applyFont="1"/>
    <xf numFmtId="0" fontId="2" fillId="0" borderId="0" xfId="0" applyFont="1" applyProtection="1">
      <protection locked="0"/>
    </xf>
    <xf numFmtId="38" fontId="10" fillId="0" borderId="0" xfId="0" applyNumberFormat="1" applyFont="1"/>
    <xf numFmtId="0" fontId="9" fillId="2" borderId="6" xfId="0" applyFont="1" applyFill="1" applyBorder="1" applyAlignment="1">
      <alignment horizontal="left" vertical="center"/>
    </xf>
    <xf numFmtId="0" fontId="4" fillId="0" borderId="7" xfId="0" applyFont="1" applyBorder="1"/>
    <xf numFmtId="2" fontId="9" fillId="2" borderId="8" xfId="0" applyNumberFormat="1" applyFont="1" applyFill="1" applyBorder="1" applyAlignment="1">
      <alignment horizontal="center"/>
    </xf>
    <xf numFmtId="0" fontId="9" fillId="2" borderId="8" xfId="0" applyFont="1" applyFill="1" applyBorder="1"/>
    <xf numFmtId="49" fontId="9" fillId="2" borderId="1" xfId="0" applyNumberFormat="1" applyFont="1" applyFill="1" applyBorder="1" applyAlignment="1">
      <alignment horizontal="center" wrapText="1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4" xfId="0" applyNumberFormat="1" applyFont="1" applyFill="1" applyBorder="1" applyAlignment="1">
      <alignment horizontal="center" wrapText="1"/>
    </xf>
    <xf numFmtId="166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166" fontId="6" fillId="0" borderId="0" xfId="0" applyNumberFormat="1" applyFont="1" applyAlignment="1">
      <alignment horizontal="center"/>
    </xf>
    <xf numFmtId="0" fontId="6" fillId="0" borderId="1" xfId="0" applyFont="1" applyBorder="1"/>
    <xf numFmtId="0" fontId="6" fillId="0" borderId="0" xfId="0" applyFont="1"/>
    <xf numFmtId="166" fontId="5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9" fillId="8" borderId="9" xfId="0" applyNumberFormat="1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167" fontId="6" fillId="0" borderId="0" xfId="0" applyNumberFormat="1" applyFont="1" applyAlignment="1" applyProtection="1">
      <alignment horizontal="center" wrapText="1"/>
      <protection locked="0"/>
    </xf>
    <xf numFmtId="0" fontId="1" fillId="0" borderId="0" xfId="0" applyFont="1"/>
    <xf numFmtId="166" fontId="4" fillId="0" borderId="1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2" fontId="9" fillId="3" borderId="9" xfId="0" applyNumberFormat="1" applyFont="1" applyFill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71" fontId="4" fillId="0" borderId="3" xfId="1" applyNumberFormat="1" applyFont="1" applyBorder="1" applyAlignment="1">
      <alignment horizontal="left"/>
    </xf>
    <xf numFmtId="171" fontId="9" fillId="2" borderId="1" xfId="1" applyNumberFormat="1" applyFont="1" applyFill="1" applyBorder="1" applyAlignment="1" applyProtection="1">
      <alignment horizontal="center"/>
    </xf>
    <xf numFmtId="171" fontId="4" fillId="0" borderId="0" xfId="1" applyNumberFormat="1" applyFont="1" applyBorder="1"/>
    <xf numFmtId="171" fontId="4" fillId="0" borderId="0" xfId="1" applyNumberFormat="1" applyFont="1"/>
    <xf numFmtId="171" fontId="9" fillId="0" borderId="0" xfId="1" applyNumberFormat="1" applyFont="1" applyBorder="1"/>
    <xf numFmtId="171" fontId="4" fillId="0" borderId="0" xfId="1" applyNumberFormat="1" applyFont="1" applyFill="1" applyBorder="1" applyAlignment="1"/>
    <xf numFmtId="171" fontId="9" fillId="0" borderId="0" xfId="1" applyNumberFormat="1" applyFont="1" applyFill="1" applyBorder="1" applyAlignment="1"/>
    <xf numFmtId="0" fontId="9" fillId="0" borderId="0" xfId="0" applyFont="1" applyAlignment="1">
      <alignment horizontal="center" wrapText="1"/>
    </xf>
    <xf numFmtId="0" fontId="9" fillId="2" borderId="2" xfId="0" applyFont="1" applyFill="1" applyBorder="1"/>
    <xf numFmtId="0" fontId="5" fillId="0" borderId="10" xfId="0" applyFont="1" applyBorder="1"/>
    <xf numFmtId="0" fontId="5" fillId="0" borderId="2" xfId="0" applyFont="1" applyBorder="1"/>
    <xf numFmtId="0" fontId="5" fillId="0" borderId="11" xfId="0" applyFont="1" applyBorder="1"/>
    <xf numFmtId="0" fontId="6" fillId="0" borderId="2" xfId="0" applyFont="1" applyBorder="1"/>
    <xf numFmtId="0" fontId="6" fillId="0" borderId="10" xfId="0" applyFont="1" applyBorder="1"/>
    <xf numFmtId="0" fontId="6" fillId="0" borderId="2" xfId="0" applyFont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170" fontId="4" fillId="4" borderId="1" xfId="1" applyNumberFormat="1" applyFont="1" applyFill="1" applyBorder="1" applyAlignment="1" applyProtection="1">
      <alignment vertical="center"/>
    </xf>
    <xf numFmtId="170" fontId="4" fillId="0" borderId="0" xfId="1" applyNumberFormat="1" applyFont="1" applyBorder="1"/>
    <xf numFmtId="170" fontId="4" fillId="0" borderId="1" xfId="1" applyNumberFormat="1" applyFont="1" applyFill="1" applyBorder="1" applyAlignment="1" applyProtection="1">
      <alignment vertical="center"/>
    </xf>
    <xf numFmtId="170" fontId="4" fillId="0" borderId="0" xfId="1" applyNumberFormat="1" applyFont="1" applyFill="1" applyBorder="1" applyAlignment="1" applyProtection="1">
      <alignment vertical="center"/>
    </xf>
    <xf numFmtId="170" fontId="9" fillId="4" borderId="1" xfId="1" applyNumberFormat="1" applyFont="1" applyFill="1" applyBorder="1" applyAlignment="1" applyProtection="1">
      <alignment vertical="center"/>
    </xf>
    <xf numFmtId="170" fontId="9" fillId="0" borderId="0" xfId="1" applyNumberFormat="1" applyFont="1" applyBorder="1"/>
    <xf numFmtId="170" fontId="9" fillId="0" borderId="1" xfId="1" applyNumberFormat="1" applyFont="1" applyFill="1" applyBorder="1" applyAlignment="1" applyProtection="1">
      <alignment vertical="center"/>
    </xf>
    <xf numFmtId="170" fontId="9" fillId="0" borderId="0" xfId="1" applyNumberFormat="1" applyFont="1" applyFill="1" applyBorder="1" applyAlignment="1" applyProtection="1">
      <alignment vertical="center"/>
    </xf>
    <xf numFmtId="170" fontId="9" fillId="0" borderId="1" xfId="1" applyNumberFormat="1" applyFont="1" applyFill="1" applyBorder="1"/>
    <xf numFmtId="170" fontId="4" fillId="0" borderId="1" xfId="1" applyNumberFormat="1" applyFont="1" applyFill="1" applyBorder="1"/>
    <xf numFmtId="170" fontId="4" fillId="0" borderId="0" xfId="1" applyNumberFormat="1" applyFont="1" applyFill="1" applyBorder="1"/>
    <xf numFmtId="170" fontId="9" fillId="4" borderId="1" xfId="1" applyNumberFormat="1" applyFont="1" applyFill="1" applyBorder="1" applyAlignment="1" applyProtection="1">
      <alignment horizontal="right" vertical="center"/>
    </xf>
    <xf numFmtId="170" fontId="9" fillId="0" borderId="1" xfId="1" applyNumberFormat="1" applyFont="1" applyFill="1" applyBorder="1" applyAlignment="1" applyProtection="1">
      <alignment horizontal="right" vertical="center"/>
    </xf>
    <xf numFmtId="170" fontId="9" fillId="0" borderId="0" xfId="1" applyNumberFormat="1" applyFont="1" applyFill="1" applyBorder="1" applyAlignment="1" applyProtection="1">
      <alignment horizontal="right" vertical="center"/>
    </xf>
    <xf numFmtId="170" fontId="4" fillId="0" borderId="1" xfId="1" applyNumberFormat="1" applyFont="1" applyFill="1" applyBorder="1" applyAlignment="1" applyProtection="1">
      <alignment horizontal="right" vertical="center"/>
    </xf>
    <xf numFmtId="170" fontId="4" fillId="0" borderId="0" xfId="1" applyNumberFormat="1" applyFont="1" applyFill="1" applyBorder="1" applyAlignment="1" applyProtection="1">
      <alignment horizontal="right" vertical="center"/>
    </xf>
    <xf numFmtId="170" fontId="9" fillId="2" borderId="13" xfId="1" applyNumberFormat="1" applyFont="1" applyFill="1" applyBorder="1" applyAlignment="1">
      <alignment horizontal="right"/>
    </xf>
    <xf numFmtId="170" fontId="5" fillId="9" borderId="2" xfId="1" applyNumberFormat="1" applyFont="1" applyFill="1" applyBorder="1" applyAlignment="1" applyProtection="1">
      <alignment vertical="center"/>
    </xf>
    <xf numFmtId="170" fontId="5" fillId="9" borderId="4" xfId="1" applyNumberFormat="1" applyFont="1" applyFill="1" applyBorder="1" applyAlignment="1" applyProtection="1">
      <alignment vertical="center"/>
    </xf>
    <xf numFmtId="170" fontId="5" fillId="0" borderId="5" xfId="1" applyNumberFormat="1" applyFont="1" applyFill="1" applyBorder="1" applyAlignment="1" applyProtection="1">
      <alignment vertical="center"/>
    </xf>
    <xf numFmtId="170" fontId="5" fillId="0" borderId="1" xfId="1" applyNumberFormat="1" applyFont="1" applyFill="1" applyBorder="1" applyAlignment="1" applyProtection="1">
      <alignment horizontal="right"/>
    </xf>
    <xf numFmtId="170" fontId="5" fillId="0" borderId="2" xfId="1" applyNumberFormat="1" applyFont="1" applyFill="1" applyBorder="1" applyAlignment="1" applyProtection="1">
      <alignment horizontal="right"/>
    </xf>
    <xf numFmtId="170" fontId="5" fillId="0" borderId="14" xfId="1" applyNumberFormat="1" applyFont="1" applyFill="1" applyBorder="1" applyAlignment="1" applyProtection="1">
      <alignment horizontal="right"/>
    </xf>
    <xf numFmtId="170" fontId="5" fillId="0" borderId="0" xfId="1" applyNumberFormat="1" applyFont="1" applyBorder="1" applyProtection="1"/>
    <xf numFmtId="170" fontId="6" fillId="9" borderId="2" xfId="1" applyNumberFormat="1" applyFont="1" applyFill="1" applyBorder="1" applyAlignment="1" applyProtection="1">
      <alignment horizontal="right" vertical="center"/>
    </xf>
    <xf numFmtId="170" fontId="6" fillId="9" borderId="4" xfId="1" applyNumberFormat="1" applyFont="1" applyFill="1" applyBorder="1" applyAlignment="1" applyProtection="1">
      <alignment horizontal="right" vertical="center"/>
    </xf>
    <xf numFmtId="170" fontId="6" fillId="0" borderId="5" xfId="1" applyNumberFormat="1" applyFont="1" applyFill="1" applyBorder="1" applyAlignment="1" applyProtection="1">
      <alignment horizontal="right" vertical="center"/>
    </xf>
    <xf numFmtId="170" fontId="6" fillId="0" borderId="1" xfId="1" applyNumberFormat="1" applyFont="1" applyFill="1" applyBorder="1" applyAlignment="1" applyProtection="1">
      <alignment horizontal="right"/>
    </xf>
    <xf numFmtId="170" fontId="6" fillId="0" borderId="2" xfId="1" applyNumberFormat="1" applyFont="1" applyFill="1" applyBorder="1" applyAlignment="1" applyProtection="1">
      <alignment horizontal="right"/>
    </xf>
    <xf numFmtId="170" fontId="6" fillId="0" borderId="14" xfId="1" applyNumberFormat="1" applyFont="1" applyFill="1" applyBorder="1" applyAlignment="1" applyProtection="1">
      <alignment horizontal="right"/>
    </xf>
    <xf numFmtId="170" fontId="6" fillId="0" borderId="0" xfId="1" applyNumberFormat="1" applyFont="1" applyBorder="1" applyProtection="1"/>
    <xf numFmtId="170" fontId="5" fillId="0" borderId="0" xfId="1" applyNumberFormat="1" applyFont="1" applyFill="1" applyBorder="1" applyAlignment="1" applyProtection="1">
      <alignment horizontal="left" vertical="center"/>
    </xf>
    <xf numFmtId="170" fontId="5" fillId="0" borderId="15" xfId="1" applyNumberFormat="1" applyFont="1" applyFill="1" applyBorder="1" applyAlignment="1" applyProtection="1">
      <alignment horizontal="left" vertical="center"/>
    </xf>
    <xf numFmtId="170" fontId="5" fillId="0" borderId="15" xfId="1" applyNumberFormat="1" applyFont="1" applyBorder="1" applyProtection="1"/>
    <xf numFmtId="170" fontId="5" fillId="0" borderId="1" xfId="1" applyNumberFormat="1" applyFont="1" applyBorder="1" applyAlignment="1" applyProtection="1">
      <alignment horizontal="right"/>
    </xf>
    <xf numFmtId="170" fontId="5" fillId="0" borderId="2" xfId="1" applyNumberFormat="1" applyFont="1" applyBorder="1" applyAlignment="1" applyProtection="1">
      <alignment horizontal="right"/>
    </xf>
    <xf numFmtId="170" fontId="5" fillId="0" borderId="14" xfId="1" applyNumberFormat="1" applyFont="1" applyBorder="1" applyAlignment="1" applyProtection="1">
      <alignment horizontal="right"/>
    </xf>
    <xf numFmtId="170" fontId="6" fillId="9" borderId="2" xfId="1" applyNumberFormat="1" applyFont="1" applyFill="1" applyBorder="1" applyProtection="1"/>
    <xf numFmtId="170" fontId="6" fillId="9" borderId="4" xfId="1" applyNumberFormat="1" applyFont="1" applyFill="1" applyBorder="1" applyProtection="1"/>
    <xf numFmtId="170" fontId="6" fillId="0" borderId="5" xfId="1" applyNumberFormat="1" applyFont="1" applyFill="1" applyBorder="1" applyProtection="1"/>
    <xf numFmtId="170" fontId="5" fillId="0" borderId="0" xfId="1" applyNumberFormat="1" applyFont="1" applyFill="1" applyBorder="1" applyProtection="1"/>
    <xf numFmtId="170" fontId="5" fillId="0" borderId="15" xfId="1" applyNumberFormat="1" applyFont="1" applyFill="1" applyBorder="1" applyProtection="1"/>
    <xf numFmtId="170" fontId="5" fillId="0" borderId="0" xfId="1" applyNumberFormat="1" applyFont="1" applyFill="1" applyBorder="1" applyAlignment="1" applyProtection="1">
      <alignment horizontal="right" vertical="center"/>
    </xf>
    <xf numFmtId="170" fontId="5" fillId="0" borderId="15" xfId="1" applyNumberFormat="1" applyFont="1" applyFill="1" applyBorder="1" applyAlignment="1" applyProtection="1">
      <alignment horizontal="right" vertical="center"/>
    </xf>
    <xf numFmtId="170" fontId="9" fillId="0" borderId="0" xfId="1" applyNumberFormat="1" applyFont="1" applyBorder="1" applyProtection="1"/>
    <xf numFmtId="170" fontId="9" fillId="0" borderId="15" xfId="1" applyNumberFormat="1" applyFont="1" applyBorder="1" applyProtection="1"/>
    <xf numFmtId="170" fontId="9" fillId="2" borderId="1" xfId="1" applyNumberFormat="1" applyFont="1" applyFill="1" applyBorder="1" applyProtection="1"/>
    <xf numFmtId="170" fontId="9" fillId="2" borderId="2" xfId="1" applyNumberFormat="1" applyFont="1" applyFill="1" applyBorder="1" applyProtection="1"/>
    <xf numFmtId="170" fontId="9" fillId="2" borderId="14" xfId="1" applyNumberFormat="1" applyFont="1" applyFill="1" applyBorder="1" applyProtection="1"/>
    <xf numFmtId="170" fontId="3" fillId="0" borderId="0" xfId="1" applyNumberFormat="1" applyFont="1" applyFill="1" applyBorder="1" applyAlignment="1" applyProtection="1"/>
    <xf numFmtId="170" fontId="3" fillId="0" borderId="15" xfId="1" applyNumberFormat="1" applyFont="1" applyFill="1" applyBorder="1" applyAlignment="1" applyProtection="1"/>
    <xf numFmtId="170" fontId="4" fillId="0" borderId="0" xfId="1" applyNumberFormat="1" applyFont="1" applyFill="1" applyBorder="1" applyProtection="1"/>
    <xf numFmtId="170" fontId="4" fillId="0" borderId="0" xfId="1" applyNumberFormat="1" applyFont="1" applyProtection="1"/>
    <xf numFmtId="170" fontId="4" fillId="0" borderId="0" xfId="1" applyNumberFormat="1" applyFont="1" applyBorder="1" applyProtection="1"/>
    <xf numFmtId="170" fontId="9" fillId="2" borderId="9" xfId="1" applyNumberFormat="1" applyFont="1" applyFill="1" applyBorder="1" applyAlignment="1" applyProtection="1">
      <alignment horizontal="right"/>
    </xf>
    <xf numFmtId="170" fontId="9" fillId="2" borderId="16" xfId="1" applyNumberFormat="1" applyFont="1" applyFill="1" applyBorder="1" applyAlignment="1" applyProtection="1">
      <alignment horizontal="right"/>
    </xf>
    <xf numFmtId="170" fontId="9" fillId="0" borderId="5" xfId="1" applyNumberFormat="1" applyFont="1" applyFill="1" applyBorder="1" applyAlignment="1" applyProtection="1">
      <alignment horizontal="right"/>
    </xf>
    <xf numFmtId="169" fontId="5" fillId="0" borderId="1" xfId="1" applyNumberFormat="1" applyFont="1" applyFill="1" applyBorder="1" applyAlignment="1" applyProtection="1">
      <alignment horizontal="center" vertical="center"/>
    </xf>
    <xf numFmtId="169" fontId="10" fillId="0" borderId="0" xfId="1" applyNumberFormat="1" applyFont="1" applyFill="1" applyBorder="1"/>
    <xf numFmtId="169" fontId="5" fillId="0" borderId="0" xfId="1" applyNumberFormat="1" applyFont="1" applyFill="1" applyBorder="1"/>
    <xf numFmtId="169" fontId="6" fillId="0" borderId="17" xfId="1" applyNumberFormat="1" applyFont="1" applyFill="1" applyBorder="1" applyAlignment="1" applyProtection="1">
      <alignment horizontal="center" vertical="center"/>
    </xf>
    <xf numFmtId="169" fontId="5" fillId="0" borderId="18" xfId="1" applyNumberFormat="1" applyFont="1" applyFill="1" applyBorder="1" applyAlignment="1" applyProtection="1">
      <alignment horizontal="center" vertical="center"/>
    </xf>
    <xf numFmtId="169" fontId="5" fillId="0" borderId="17" xfId="1" applyNumberFormat="1" applyFont="1" applyFill="1" applyBorder="1" applyAlignment="1" applyProtection="1">
      <alignment horizontal="center" vertical="center"/>
    </xf>
    <xf numFmtId="169" fontId="5" fillId="0" borderId="19" xfId="1" applyNumberFormat="1" applyFont="1" applyFill="1" applyBorder="1" applyAlignment="1" applyProtection="1">
      <alignment horizontal="center" vertical="center"/>
    </xf>
    <xf numFmtId="169" fontId="1" fillId="0" borderId="0" xfId="1" applyNumberFormat="1" applyFont="1" applyFill="1" applyBorder="1"/>
    <xf numFmtId="169" fontId="6" fillId="0" borderId="1" xfId="1" applyNumberFormat="1" applyFont="1" applyFill="1" applyBorder="1" applyAlignment="1" applyProtection="1">
      <alignment horizontal="center" vertical="center"/>
    </xf>
    <xf numFmtId="169" fontId="6" fillId="0" borderId="18" xfId="1" applyNumberFormat="1" applyFont="1" applyFill="1" applyBorder="1" applyAlignment="1" applyProtection="1">
      <alignment horizontal="center" vertical="center"/>
    </xf>
    <xf numFmtId="169" fontId="6" fillId="0" borderId="19" xfId="1" applyNumberFormat="1" applyFont="1" applyFill="1" applyBorder="1" applyAlignment="1" applyProtection="1">
      <alignment horizontal="center" vertical="center"/>
    </xf>
    <xf numFmtId="169" fontId="5" fillId="0" borderId="0" xfId="1" applyNumberFormat="1" applyFont="1" applyFill="1" applyBorder="1" applyAlignment="1" applyProtection="1">
      <alignment vertical="center"/>
    </xf>
    <xf numFmtId="170" fontId="4" fillId="0" borderId="20" xfId="1" applyNumberFormat="1" applyFont="1" applyFill="1" applyBorder="1" applyAlignment="1">
      <alignment horizontal="center"/>
    </xf>
    <xf numFmtId="170" fontId="4" fillId="5" borderId="20" xfId="1" applyNumberFormat="1" applyFont="1" applyFill="1" applyBorder="1" applyAlignment="1" applyProtection="1">
      <alignment vertical="center"/>
    </xf>
    <xf numFmtId="170" fontId="4" fillId="5" borderId="20" xfId="1" applyNumberFormat="1" applyFont="1" applyFill="1" applyBorder="1" applyAlignment="1" applyProtection="1">
      <alignment horizontal="center" vertical="center"/>
    </xf>
    <xf numFmtId="170" fontId="4" fillId="0" borderId="20" xfId="1" applyNumberFormat="1" applyFont="1" applyFill="1" applyBorder="1" applyAlignment="1" applyProtection="1">
      <alignment horizontal="right" vertical="center"/>
    </xf>
    <xf numFmtId="170" fontId="22" fillId="0" borderId="0" xfId="1" applyNumberFormat="1" applyFont="1" applyFill="1" applyBorder="1" applyAlignment="1" applyProtection="1">
      <alignment horizontal="right" vertical="center"/>
    </xf>
    <xf numFmtId="170" fontId="5" fillId="5" borderId="20" xfId="1" applyNumberFormat="1" applyFont="1" applyFill="1" applyBorder="1" applyAlignment="1" applyProtection="1">
      <alignment horizontal="center" wrapText="1"/>
      <protection locked="0"/>
    </xf>
    <xf numFmtId="170" fontId="5" fillId="0" borderId="20" xfId="1" applyNumberFormat="1" applyFont="1" applyFill="1" applyBorder="1" applyAlignment="1" applyProtection="1">
      <alignment horizontal="center" vertical="center"/>
    </xf>
    <xf numFmtId="170" fontId="4" fillId="0" borderId="8" xfId="1" applyNumberFormat="1" applyFont="1" applyFill="1" applyBorder="1" applyAlignment="1">
      <alignment horizontal="center"/>
    </xf>
    <xf numFmtId="170" fontId="4" fillId="0" borderId="8" xfId="1" applyNumberFormat="1" applyFont="1" applyFill="1" applyBorder="1"/>
    <xf numFmtId="170" fontId="4" fillId="5" borderId="8" xfId="1" applyNumberFormat="1" applyFont="1" applyFill="1" applyBorder="1" applyAlignment="1" applyProtection="1">
      <alignment vertical="center"/>
    </xf>
    <xf numFmtId="170" fontId="4" fillId="5" borderId="8" xfId="1" applyNumberFormat="1" applyFont="1" applyFill="1" applyBorder="1" applyAlignment="1" applyProtection="1">
      <alignment horizontal="center" vertical="center"/>
    </xf>
    <xf numFmtId="170" fontId="4" fillId="0" borderId="8" xfId="1" applyNumberFormat="1" applyFont="1" applyFill="1" applyBorder="1" applyAlignment="1" applyProtection="1">
      <alignment horizontal="right" vertical="center"/>
    </xf>
    <xf numFmtId="170" fontId="5" fillId="5" borderId="8" xfId="1" applyNumberFormat="1" applyFont="1" applyFill="1" applyBorder="1" applyAlignment="1" applyProtection="1">
      <alignment horizontal="center" wrapText="1"/>
      <protection locked="0"/>
    </xf>
    <xf numFmtId="170" fontId="5" fillId="0" borderId="8" xfId="1" applyNumberFormat="1" applyFont="1" applyFill="1" applyBorder="1" applyAlignment="1" applyProtection="1">
      <alignment horizontal="center" vertical="center"/>
    </xf>
    <xf numFmtId="170" fontId="9" fillId="0" borderId="1" xfId="1" applyNumberFormat="1" applyFont="1" applyFill="1" applyBorder="1" applyAlignment="1">
      <alignment horizontal="center"/>
    </xf>
    <xf numFmtId="170" fontId="10" fillId="0" borderId="0" xfId="1" applyNumberFormat="1" applyFont="1" applyFill="1" applyBorder="1" applyAlignment="1" applyProtection="1">
      <alignment vertical="center"/>
    </xf>
    <xf numFmtId="170" fontId="4" fillId="0" borderId="0" xfId="1" applyNumberFormat="1" applyFont="1" applyFill="1" applyBorder="1" applyAlignment="1">
      <alignment horizontal="center"/>
    </xf>
    <xf numFmtId="170" fontId="4" fillId="0" borderId="1" xfId="1" applyNumberFormat="1" applyFont="1" applyFill="1" applyBorder="1" applyAlignment="1">
      <alignment horizontal="center"/>
    </xf>
    <xf numFmtId="170" fontId="4" fillId="5" borderId="1" xfId="1" applyNumberFormat="1" applyFont="1" applyFill="1" applyBorder="1" applyAlignment="1" applyProtection="1">
      <alignment vertical="center"/>
    </xf>
    <xf numFmtId="170" fontId="4" fillId="5" borderId="17" xfId="1" applyNumberFormat="1" applyFont="1" applyFill="1" applyBorder="1" applyAlignment="1" applyProtection="1">
      <alignment horizontal="center" vertical="center"/>
    </xf>
    <xf numFmtId="170" fontId="5" fillId="5" borderId="1" xfId="1" applyNumberFormat="1" applyFont="1" applyFill="1" applyBorder="1" applyAlignment="1" applyProtection="1">
      <alignment horizontal="center" wrapText="1"/>
      <protection locked="0"/>
    </xf>
    <xf numFmtId="170" fontId="5" fillId="0" borderId="1" xfId="1" applyNumberFormat="1" applyFont="1" applyFill="1" applyBorder="1" applyAlignment="1" applyProtection="1">
      <alignment horizontal="center" vertical="center"/>
    </xf>
    <xf numFmtId="170" fontId="9" fillId="0" borderId="17" xfId="1" applyNumberFormat="1" applyFont="1" applyFill="1" applyBorder="1" applyAlignment="1" applyProtection="1">
      <alignment horizontal="right" vertical="center"/>
    </xf>
    <xf numFmtId="170" fontId="4" fillId="0" borderId="2" xfId="1" applyNumberFormat="1" applyFont="1" applyFill="1" applyBorder="1"/>
    <xf numFmtId="170" fontId="9" fillId="0" borderId="2" xfId="1" applyNumberFormat="1" applyFont="1" applyFill="1" applyBorder="1"/>
    <xf numFmtId="170" fontId="4" fillId="0" borderId="11" xfId="1" applyNumberFormat="1" applyFont="1" applyFill="1" applyBorder="1" applyAlignment="1">
      <alignment wrapText="1"/>
    </xf>
    <xf numFmtId="170" fontId="4" fillId="5" borderId="21" xfId="1" applyNumberFormat="1" applyFont="1" applyFill="1" applyBorder="1" applyAlignment="1" applyProtection="1">
      <alignment horizontal="center" vertical="center"/>
    </xf>
    <xf numFmtId="170" fontId="4" fillId="0" borderId="10" xfId="1" applyNumberFormat="1" applyFont="1" applyFill="1" applyBorder="1"/>
    <xf numFmtId="170" fontId="4" fillId="5" borderId="22" xfId="1" applyNumberFormat="1" applyFont="1" applyFill="1" applyBorder="1" applyAlignment="1" applyProtection="1">
      <alignment horizontal="center" vertical="center"/>
    </xf>
    <xf numFmtId="170" fontId="4" fillId="0" borderId="0" xfId="1" applyNumberFormat="1" applyFont="1" applyFill="1" applyBorder="1" applyAlignment="1" applyProtection="1">
      <alignment horizontal="center" vertical="center"/>
    </xf>
    <xf numFmtId="170" fontId="10" fillId="0" borderId="0" xfId="1" applyNumberFormat="1" applyFont="1" applyFill="1" applyBorder="1"/>
    <xf numFmtId="170" fontId="4" fillId="5" borderId="1" xfId="1" applyNumberFormat="1" applyFont="1" applyFill="1" applyBorder="1" applyAlignment="1" applyProtection="1">
      <alignment horizontal="center" vertical="center"/>
    </xf>
    <xf numFmtId="170" fontId="4" fillId="0" borderId="0" xfId="1" applyNumberFormat="1" applyFont="1" applyFill="1" applyBorder="1" applyAlignment="1" applyProtection="1">
      <alignment horizontal="right"/>
    </xf>
    <xf numFmtId="170" fontId="4" fillId="0" borderId="0" xfId="1" applyNumberFormat="1" applyFont="1" applyFill="1" applyBorder="1" applyAlignment="1">
      <alignment horizontal="right"/>
    </xf>
    <xf numFmtId="170" fontId="10" fillId="0" borderId="23" xfId="1" applyNumberFormat="1" applyFont="1" applyFill="1" applyBorder="1" applyAlignment="1"/>
    <xf numFmtId="170" fontId="10" fillId="0" borderId="24" xfId="1" applyNumberFormat="1" applyFont="1" applyFill="1" applyBorder="1" applyAlignment="1"/>
    <xf numFmtId="170" fontId="10" fillId="0" borderId="25" xfId="1" applyNumberFormat="1" applyFont="1" applyFill="1" applyBorder="1" applyAlignment="1" applyProtection="1">
      <alignment horizontal="right" vertical="center"/>
    </xf>
    <xf numFmtId="170" fontId="9" fillId="0" borderId="24" xfId="1" applyNumberFormat="1" applyFont="1" applyFill="1" applyBorder="1" applyAlignment="1" applyProtection="1">
      <alignment horizontal="right" vertical="center"/>
    </xf>
    <xf numFmtId="170" fontId="9" fillId="0" borderId="26" xfId="1" applyNumberFormat="1" applyFont="1" applyFill="1" applyBorder="1" applyAlignment="1" applyProtection="1">
      <alignment horizontal="right" vertical="center"/>
    </xf>
    <xf numFmtId="170" fontId="10" fillId="0" borderId="27" xfId="1" applyNumberFormat="1" applyFont="1" applyFill="1" applyBorder="1" applyAlignment="1" applyProtection="1">
      <alignment horizontal="right" vertical="center"/>
    </xf>
    <xf numFmtId="170" fontId="4" fillId="5" borderId="1" xfId="1" applyNumberFormat="1" applyFont="1" applyFill="1" applyBorder="1" applyProtection="1"/>
    <xf numFmtId="170" fontId="4" fillId="5" borderId="17" xfId="1" applyNumberFormat="1" applyFont="1" applyFill="1" applyBorder="1" applyProtection="1"/>
    <xf numFmtId="170" fontId="4" fillId="0" borderId="1" xfId="1" applyNumberFormat="1" applyFont="1" applyFill="1" applyBorder="1" applyAlignment="1" applyProtection="1">
      <alignment horizontal="right"/>
    </xf>
    <xf numFmtId="170" fontId="5" fillId="0" borderId="0" xfId="1" applyNumberFormat="1" applyFont="1" applyFill="1" applyBorder="1"/>
    <xf numFmtId="170" fontId="4" fillId="8" borderId="2" xfId="1" applyNumberFormat="1" applyFont="1" applyFill="1" applyBorder="1"/>
    <xf numFmtId="170" fontId="9" fillId="2" borderId="17" xfId="1" applyNumberFormat="1" applyFont="1" applyFill="1" applyBorder="1" applyAlignment="1">
      <alignment horizontal="left"/>
    </xf>
    <xf numFmtId="170" fontId="9" fillId="2" borderId="1" xfId="1" applyNumberFormat="1" applyFont="1" applyFill="1" applyBorder="1"/>
    <xf numFmtId="170" fontId="9" fillId="0" borderId="5" xfId="1" applyNumberFormat="1" applyFont="1" applyFill="1" applyBorder="1"/>
    <xf numFmtId="170" fontId="6" fillId="0" borderId="0" xfId="1" applyNumberFormat="1" applyFont="1" applyFill="1" applyBorder="1"/>
    <xf numFmtId="0" fontId="9" fillId="10" borderId="1" xfId="0" applyFont="1" applyFill="1" applyBorder="1" applyAlignment="1">
      <alignment wrapText="1"/>
    </xf>
    <xf numFmtId="170" fontId="4" fillId="5" borderId="8" xfId="1" applyNumberFormat="1" applyFont="1" applyFill="1" applyBorder="1" applyProtection="1"/>
    <xf numFmtId="170" fontId="4" fillId="0" borderId="8" xfId="1" applyNumberFormat="1" applyFont="1" applyFill="1" applyBorder="1" applyAlignment="1" applyProtection="1">
      <alignment horizontal="right"/>
    </xf>
    <xf numFmtId="170" fontId="5" fillId="0" borderId="28" xfId="1" applyNumberFormat="1" applyFont="1" applyFill="1" applyBorder="1" applyAlignment="1" applyProtection="1">
      <alignment horizontal="center" wrapText="1"/>
      <protection locked="0"/>
    </xf>
    <xf numFmtId="170" fontId="5" fillId="0" borderId="28" xfId="1" applyNumberFormat="1" applyFont="1" applyFill="1" applyBorder="1" applyAlignment="1" applyProtection="1">
      <alignment horizontal="center" vertical="center"/>
    </xf>
    <xf numFmtId="170" fontId="4" fillId="0" borderId="28" xfId="1" applyNumberFormat="1" applyFont="1" applyFill="1" applyBorder="1" applyProtection="1"/>
    <xf numFmtId="170" fontId="4" fillId="0" borderId="28" xfId="1" applyNumberFormat="1" applyFont="1" applyFill="1" applyBorder="1" applyAlignment="1" applyProtection="1">
      <alignment horizontal="right"/>
    </xf>
    <xf numFmtId="170" fontId="4" fillId="8" borderId="8" xfId="1" applyNumberFormat="1" applyFont="1" applyFill="1" applyBorder="1" applyProtection="1"/>
    <xf numFmtId="170" fontId="4" fillId="8" borderId="22" xfId="1" applyNumberFormat="1" applyFont="1" applyFill="1" applyBorder="1" applyProtection="1"/>
    <xf numFmtId="170" fontId="4" fillId="8" borderId="8" xfId="1" applyNumberFormat="1" applyFont="1" applyFill="1" applyBorder="1" applyAlignment="1" applyProtection="1">
      <alignment horizontal="right"/>
    </xf>
    <xf numFmtId="170" fontId="23" fillId="0" borderId="1" xfId="1" applyNumberFormat="1" applyFont="1" applyFill="1" applyBorder="1" applyAlignment="1" applyProtection="1">
      <alignment vertical="center"/>
    </xf>
    <xf numFmtId="166" fontId="6" fillId="0" borderId="1" xfId="0" applyNumberFormat="1" applyFont="1" applyBorder="1" applyAlignment="1">
      <alignment horizontal="center"/>
    </xf>
    <xf numFmtId="170" fontId="6" fillId="0" borderId="0" xfId="1" applyNumberFormat="1" applyFont="1" applyFill="1" applyBorder="1" applyProtection="1"/>
    <xf numFmtId="170" fontId="6" fillId="0" borderId="15" xfId="1" applyNumberFormat="1" applyFont="1" applyFill="1" applyBorder="1" applyProtection="1"/>
    <xf numFmtId="0" fontId="6" fillId="0" borderId="0" xfId="0" applyFont="1" applyAlignment="1">
      <alignment horizontal="left" vertical="center"/>
    </xf>
    <xf numFmtId="170" fontId="6" fillId="0" borderId="0" xfId="1" applyNumberFormat="1" applyFont="1" applyFill="1" applyBorder="1" applyAlignment="1" applyProtection="1">
      <alignment horizontal="right" vertical="center"/>
    </xf>
    <xf numFmtId="170" fontId="6" fillId="0" borderId="0" xfId="1" applyNumberFormat="1" applyFont="1" applyFill="1" applyBorder="1" applyAlignment="1" applyProtection="1">
      <alignment horizontal="right"/>
    </xf>
    <xf numFmtId="170" fontId="6" fillId="0" borderId="15" xfId="1" applyNumberFormat="1" applyFont="1" applyFill="1" applyBorder="1" applyAlignment="1" applyProtection="1">
      <alignment horizontal="right"/>
    </xf>
    <xf numFmtId="170" fontId="6" fillId="0" borderId="15" xfId="1" applyNumberFormat="1" applyFont="1" applyFill="1" applyBorder="1" applyAlignment="1" applyProtection="1">
      <alignment horizontal="right" vertical="center"/>
    </xf>
    <xf numFmtId="2" fontId="5" fillId="0" borderId="29" xfId="0" applyNumberFormat="1" applyFont="1" applyBorder="1" applyAlignment="1">
      <alignment horizontal="center"/>
    </xf>
    <xf numFmtId="0" fontId="6" fillId="0" borderId="11" xfId="0" applyFont="1" applyBorder="1" applyAlignment="1">
      <alignment horizontal="left" vertical="center"/>
    </xf>
    <xf numFmtId="170" fontId="6" fillId="9" borderId="30" xfId="1" applyNumberFormat="1" applyFont="1" applyFill="1" applyBorder="1" applyAlignment="1" applyProtection="1">
      <alignment horizontal="right" vertical="center"/>
    </xf>
    <xf numFmtId="170" fontId="5" fillId="0" borderId="30" xfId="1" applyNumberFormat="1" applyFont="1" applyFill="1" applyBorder="1" applyAlignment="1" applyProtection="1">
      <alignment horizontal="left" vertical="center"/>
    </xf>
    <xf numFmtId="170" fontId="5" fillId="0" borderId="29" xfId="1" applyNumberFormat="1" applyFont="1" applyFill="1" applyBorder="1" applyAlignment="1" applyProtection="1">
      <alignment horizontal="left" vertical="center"/>
    </xf>
    <xf numFmtId="170" fontId="5" fillId="0" borderId="31" xfId="1" applyNumberFormat="1" applyFont="1" applyFill="1" applyBorder="1" applyAlignment="1" applyProtection="1">
      <alignment horizontal="left" vertical="center"/>
    </xf>
    <xf numFmtId="170" fontId="5" fillId="0" borderId="1" xfId="1" applyNumberFormat="1" applyFont="1" applyBorder="1" applyProtection="1"/>
    <xf numFmtId="170" fontId="5" fillId="0" borderId="2" xfId="1" applyNumberFormat="1" applyFont="1" applyBorder="1" applyProtection="1"/>
    <xf numFmtId="170" fontId="5" fillId="0" borderId="4" xfId="1" applyNumberFormat="1" applyFont="1" applyBorder="1" applyProtection="1"/>
    <xf numFmtId="166" fontId="4" fillId="0" borderId="8" xfId="0" applyNumberFormat="1" applyFont="1" applyBorder="1" applyAlignment="1">
      <alignment horizontal="center"/>
    </xf>
    <xf numFmtId="0" fontId="9" fillId="0" borderId="11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18" fillId="6" borderId="1" xfId="0" applyFont="1" applyFill="1" applyBorder="1" applyAlignment="1">
      <alignment wrapText="1"/>
    </xf>
    <xf numFmtId="0" fontId="18" fillId="11" borderId="1" xfId="0" applyFont="1" applyFill="1" applyBorder="1" applyAlignment="1">
      <alignment wrapText="1"/>
    </xf>
    <xf numFmtId="0" fontId="10" fillId="0" borderId="2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14" fontId="0" fillId="0" borderId="33" xfId="0" applyNumberFormat="1" applyBorder="1" applyAlignment="1">
      <alignment wrapText="1"/>
    </xf>
    <xf numFmtId="165" fontId="0" fillId="0" borderId="33" xfId="0" applyNumberFormat="1" applyBorder="1" applyAlignment="1">
      <alignment wrapText="1"/>
    </xf>
    <xf numFmtId="165" fontId="10" fillId="0" borderId="33" xfId="0" applyNumberFormat="1" applyFont="1" applyBorder="1" applyAlignment="1">
      <alignment wrapText="1"/>
    </xf>
    <xf numFmtId="165" fontId="0" fillId="0" borderId="34" xfId="0" applyNumberFormat="1" applyBorder="1" applyAlignment="1">
      <alignment wrapText="1"/>
    </xf>
    <xf numFmtId="0" fontId="0" fillId="0" borderId="5" xfId="0" applyBorder="1" applyAlignment="1">
      <alignment wrapText="1"/>
    </xf>
    <xf numFmtId="0" fontId="0" fillId="2" borderId="1" xfId="0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65" fontId="0" fillId="0" borderId="35" xfId="0" applyNumberFormat="1" applyBorder="1" applyAlignment="1">
      <alignment horizontal="right" wrapText="1"/>
    </xf>
    <xf numFmtId="165" fontId="0" fillId="0" borderId="36" xfId="0" applyNumberFormat="1" applyBorder="1" applyAlignment="1">
      <alignment horizontal="right" wrapText="1"/>
    </xf>
    <xf numFmtId="165" fontId="0" fillId="0" borderId="37" xfId="0" applyNumberFormat="1" applyBorder="1" applyAlignment="1">
      <alignment horizontal="right" wrapText="1"/>
    </xf>
    <xf numFmtId="165" fontId="10" fillId="0" borderId="1" xfId="0" applyNumberFormat="1" applyFont="1" applyBorder="1" applyAlignment="1">
      <alignment horizontal="right" wrapText="1"/>
    </xf>
    <xf numFmtId="165" fontId="0" fillId="0" borderId="35" xfId="0" applyNumberFormat="1" applyBorder="1" applyAlignment="1">
      <alignment wrapText="1"/>
    </xf>
    <xf numFmtId="165" fontId="0" fillId="0" borderId="36" xfId="0" applyNumberFormat="1" applyBorder="1" applyAlignment="1">
      <alignment wrapText="1"/>
    </xf>
    <xf numFmtId="165" fontId="0" fillId="0" borderId="8" xfId="0" applyNumberFormat="1" applyBorder="1" applyAlignment="1">
      <alignment wrapText="1"/>
    </xf>
    <xf numFmtId="165" fontId="0" fillId="0" borderId="38" xfId="0" applyNumberForma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39" xfId="0" applyFont="1" applyBorder="1" applyAlignment="1">
      <alignment horizontal="center" vertical="center" wrapText="1"/>
    </xf>
    <xf numFmtId="0" fontId="0" fillId="0" borderId="31" xfId="0" applyBorder="1" applyAlignment="1">
      <alignment wrapText="1"/>
    </xf>
    <xf numFmtId="165" fontId="0" fillId="0" borderId="40" xfId="0" applyNumberFormat="1" applyBorder="1" applyAlignment="1">
      <alignment wrapText="1"/>
    </xf>
    <xf numFmtId="0" fontId="0" fillId="0" borderId="41" xfId="0" applyBorder="1" applyAlignment="1">
      <alignment wrapText="1"/>
    </xf>
    <xf numFmtId="0" fontId="0" fillId="0" borderId="42" xfId="0" applyBorder="1" applyAlignment="1">
      <alignment wrapText="1"/>
    </xf>
    <xf numFmtId="165" fontId="0" fillId="0" borderId="43" xfId="0" applyNumberFormat="1" applyBorder="1" applyAlignment="1">
      <alignment wrapText="1"/>
    </xf>
    <xf numFmtId="165" fontId="10" fillId="0" borderId="1" xfId="0" applyNumberFormat="1" applyFont="1" applyBorder="1" applyAlignment="1">
      <alignment wrapText="1"/>
    </xf>
    <xf numFmtId="0" fontId="19" fillId="12" borderId="1" xfId="0" applyFont="1" applyFill="1" applyBorder="1" applyAlignment="1">
      <alignment wrapText="1"/>
    </xf>
    <xf numFmtId="0" fontId="0" fillId="0" borderId="44" xfId="0" applyBorder="1" applyAlignment="1">
      <alignment wrapText="1"/>
    </xf>
    <xf numFmtId="165" fontId="0" fillId="0" borderId="44" xfId="0" applyNumberFormat="1" applyBorder="1" applyAlignment="1">
      <alignment wrapText="1"/>
    </xf>
    <xf numFmtId="0" fontId="0" fillId="0" borderId="36" xfId="0" applyBorder="1" applyAlignment="1">
      <alignment wrapText="1"/>
    </xf>
    <xf numFmtId="0" fontId="0" fillId="0" borderId="43" xfId="0" applyBorder="1" applyAlignment="1">
      <alignment wrapText="1"/>
    </xf>
    <xf numFmtId="0" fontId="0" fillId="0" borderId="37" xfId="0" applyBorder="1" applyAlignment="1">
      <alignment wrapText="1"/>
    </xf>
    <xf numFmtId="165" fontId="0" fillId="0" borderId="37" xfId="0" applyNumberFormat="1" applyBorder="1" applyAlignment="1">
      <alignment wrapText="1"/>
    </xf>
    <xf numFmtId="165" fontId="10" fillId="12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0" xfId="0" applyBorder="1" applyAlignment="1">
      <alignment wrapText="1"/>
    </xf>
    <xf numFmtId="165" fontId="0" fillId="0" borderId="20" xfId="0" applyNumberFormat="1" applyBorder="1" applyAlignment="1">
      <alignment wrapText="1"/>
    </xf>
    <xf numFmtId="9" fontId="0" fillId="0" borderId="20" xfId="0" applyNumberFormat="1" applyBorder="1" applyAlignment="1">
      <alignment wrapText="1"/>
    </xf>
    <xf numFmtId="9" fontId="0" fillId="0" borderId="37" xfId="0" applyNumberFormat="1" applyBorder="1" applyAlignment="1">
      <alignment wrapText="1"/>
    </xf>
    <xf numFmtId="9" fontId="0" fillId="0" borderId="36" xfId="0" applyNumberFormat="1" applyBorder="1" applyAlignment="1">
      <alignment wrapText="1"/>
    </xf>
    <xf numFmtId="9" fontId="0" fillId="0" borderId="5" xfId="0" applyNumberFormat="1" applyBorder="1" applyAlignment="1">
      <alignment wrapText="1"/>
    </xf>
    <xf numFmtId="9" fontId="0" fillId="0" borderId="43" xfId="0" applyNumberFormat="1" applyBorder="1" applyAlignment="1">
      <alignment wrapText="1"/>
    </xf>
    <xf numFmtId="9" fontId="10" fillId="12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171" fontId="1" fillId="0" borderId="3" xfId="1" applyNumberFormat="1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170" fontId="1" fillId="0" borderId="0" xfId="1" applyNumberFormat="1" applyFont="1" applyFill="1" applyBorder="1" applyAlignment="1" applyProtection="1">
      <alignment vertical="center"/>
    </xf>
    <xf numFmtId="169" fontId="1" fillId="0" borderId="0" xfId="1" applyNumberFormat="1" applyFont="1" applyFill="1" applyBorder="1" applyAlignment="1" applyProtection="1">
      <alignment vertical="center"/>
    </xf>
    <xf numFmtId="170" fontId="1" fillId="0" borderId="0" xfId="1" applyNumberFormat="1" applyFont="1" applyFill="1" applyBorder="1"/>
    <xf numFmtId="170" fontId="1" fillId="0" borderId="0" xfId="1" applyNumberFormat="1" applyFont="1" applyFill="1" applyBorder="1" applyProtection="1"/>
    <xf numFmtId="49" fontId="1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wrapText="1"/>
      <protection locked="0"/>
    </xf>
    <xf numFmtId="167" fontId="1" fillId="0" borderId="1" xfId="0" quotePrefix="1" applyNumberFormat="1" applyFont="1" applyBorder="1" applyAlignment="1" applyProtection="1">
      <alignment horizontal="right" wrapText="1"/>
      <protection locked="0"/>
    </xf>
    <xf numFmtId="38" fontId="1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67" fontId="1" fillId="0" borderId="1" xfId="0" applyNumberFormat="1" applyFont="1" applyBorder="1" applyProtection="1">
      <protection locked="0"/>
    </xf>
    <xf numFmtId="0" fontId="1" fillId="0" borderId="7" xfId="0" applyFont="1" applyBorder="1" applyAlignment="1" applyProtection="1">
      <alignment horizontal="left"/>
      <protection locked="0"/>
    </xf>
    <xf numFmtId="0" fontId="1" fillId="0" borderId="28" xfId="0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center"/>
      <protection locked="0"/>
    </xf>
    <xf numFmtId="168" fontId="4" fillId="0" borderId="7" xfId="0" applyNumberFormat="1" applyFont="1" applyBorder="1" applyAlignment="1" applyProtection="1">
      <alignment horizontal="left"/>
      <protection locked="0"/>
    </xf>
    <xf numFmtId="0" fontId="1" fillId="0" borderId="7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49" fontId="9" fillId="2" borderId="30" xfId="0" applyNumberFormat="1" applyFont="1" applyFill="1" applyBorder="1" applyAlignment="1">
      <alignment horizontal="center" wrapText="1"/>
    </xf>
    <xf numFmtId="49" fontId="9" fillId="2" borderId="45" xfId="0" applyNumberFormat="1" applyFont="1" applyFill="1" applyBorder="1" applyAlignment="1">
      <alignment horizontal="center" wrapText="1"/>
    </xf>
    <xf numFmtId="49" fontId="9" fillId="2" borderId="14" xfId="0" applyNumberFormat="1" applyFont="1" applyFill="1" applyBorder="1" applyAlignment="1">
      <alignment horizontal="center" wrapText="1"/>
    </xf>
    <xf numFmtId="168" fontId="4" fillId="0" borderId="7" xfId="0" applyNumberFormat="1" applyFont="1" applyBorder="1" applyAlignment="1">
      <alignment horizontal="left"/>
    </xf>
    <xf numFmtId="170" fontId="9" fillId="8" borderId="46" xfId="1" applyNumberFormat="1" applyFont="1" applyFill="1" applyBorder="1" applyAlignment="1" applyProtection="1">
      <alignment horizontal="center"/>
    </xf>
    <xf numFmtId="170" fontId="9" fillId="8" borderId="47" xfId="1" applyNumberFormat="1" applyFont="1" applyFill="1" applyBorder="1" applyAlignment="1" applyProtection="1">
      <alignment horizontal="center"/>
    </xf>
    <xf numFmtId="170" fontId="9" fillId="8" borderId="48" xfId="1" applyNumberFormat="1" applyFont="1" applyFill="1" applyBorder="1" applyAlignment="1" applyProtection="1">
      <alignment horizontal="center"/>
    </xf>
    <xf numFmtId="49" fontId="9" fillId="2" borderId="1" xfId="0" applyNumberFormat="1" applyFont="1" applyFill="1" applyBorder="1" applyAlignment="1">
      <alignment horizontal="center" wrapText="1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4" xfId="0" applyNumberFormat="1" applyFont="1" applyFill="1" applyBorder="1" applyAlignment="1">
      <alignment horizontal="center" wrapText="1"/>
    </xf>
    <xf numFmtId="170" fontId="9" fillId="8" borderId="6" xfId="1" applyNumberFormat="1" applyFont="1" applyFill="1" applyBorder="1" applyAlignment="1" applyProtection="1">
      <alignment horizontal="center"/>
    </xf>
    <xf numFmtId="170" fontId="9" fillId="8" borderId="16" xfId="1" applyNumberFormat="1" applyFont="1" applyFill="1" applyBorder="1" applyAlignment="1" applyProtection="1">
      <alignment horizontal="center"/>
    </xf>
    <xf numFmtId="169" fontId="6" fillId="0" borderId="2" xfId="1" applyNumberFormat="1" applyFont="1" applyFill="1" applyBorder="1" applyAlignment="1" applyProtection="1">
      <alignment horizontal="center" vertical="center"/>
    </xf>
    <xf numFmtId="169" fontId="6" fillId="0" borderId="28" xfId="1" applyNumberFormat="1" applyFont="1" applyFill="1" applyBorder="1" applyAlignment="1" applyProtection="1">
      <alignment horizontal="center" vertical="center"/>
    </xf>
    <xf numFmtId="169" fontId="6" fillId="0" borderId="49" xfId="1" applyNumberFormat="1" applyFont="1" applyFill="1" applyBorder="1" applyAlignment="1" applyProtection="1">
      <alignment horizontal="center" vertical="center"/>
    </xf>
    <xf numFmtId="170" fontId="10" fillId="0" borderId="2" xfId="1" applyNumberFormat="1" applyFont="1" applyFill="1" applyBorder="1" applyAlignment="1">
      <alignment horizontal="left"/>
    </xf>
    <xf numFmtId="170" fontId="10" fillId="0" borderId="28" xfId="1" applyNumberFormat="1" applyFont="1" applyFill="1" applyBorder="1" applyAlignment="1">
      <alignment horizontal="left"/>
    </xf>
    <xf numFmtId="170" fontId="10" fillId="0" borderId="17" xfId="1" applyNumberFormat="1" applyFont="1" applyFill="1" applyBorder="1" applyAlignment="1">
      <alignment horizontal="left"/>
    </xf>
    <xf numFmtId="170" fontId="4" fillId="10" borderId="2" xfId="1" applyNumberFormat="1" applyFont="1" applyFill="1" applyBorder="1" applyAlignment="1">
      <alignment horizontal="left"/>
    </xf>
    <xf numFmtId="170" fontId="1" fillId="10" borderId="28" xfId="1" applyNumberFormat="1" applyFont="1" applyFill="1" applyBorder="1" applyAlignment="1">
      <alignment horizontal="left"/>
    </xf>
    <xf numFmtId="170" fontId="1" fillId="10" borderId="17" xfId="1" applyNumberFormat="1" applyFont="1" applyFill="1" applyBorder="1" applyAlignment="1">
      <alignment horizontal="left"/>
    </xf>
    <xf numFmtId="170" fontId="10" fillId="0" borderId="11" xfId="1" applyNumberFormat="1" applyFont="1" applyFill="1" applyBorder="1" applyAlignment="1">
      <alignment horizontal="left"/>
    </xf>
    <xf numFmtId="170" fontId="10" fillId="0" borderId="3" xfId="1" applyNumberFormat="1" applyFont="1" applyFill="1" applyBorder="1" applyAlignment="1">
      <alignment horizontal="left"/>
    </xf>
    <xf numFmtId="170" fontId="10" fillId="0" borderId="21" xfId="1" applyNumberFormat="1" applyFont="1" applyFill="1" applyBorder="1" applyAlignment="1">
      <alignment horizontal="left"/>
    </xf>
    <xf numFmtId="2" fontId="4" fillId="10" borderId="2" xfId="0" applyNumberFormat="1" applyFont="1" applyFill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17" xfId="0" applyBorder="1" applyAlignment="1">
      <alignment horizontal="left"/>
    </xf>
    <xf numFmtId="169" fontId="6" fillId="0" borderId="18" xfId="1" applyNumberFormat="1" applyFont="1" applyFill="1" applyBorder="1" applyAlignment="1">
      <alignment horizontal="center" vertical="center"/>
    </xf>
    <xf numFmtId="169" fontId="6" fillId="0" borderId="52" xfId="1" applyNumberFormat="1" applyFont="1" applyFill="1" applyBorder="1" applyAlignment="1">
      <alignment horizontal="center" vertical="center"/>
    </xf>
    <xf numFmtId="169" fontId="9" fillId="0" borderId="2" xfId="1" applyNumberFormat="1" applyFont="1" applyFill="1" applyBorder="1" applyAlignment="1" applyProtection="1">
      <alignment horizontal="center" vertical="center"/>
    </xf>
    <xf numFmtId="169" fontId="9" fillId="0" borderId="28" xfId="1" applyNumberFormat="1" applyFont="1" applyFill="1" applyBorder="1" applyAlignment="1" applyProtection="1">
      <alignment horizontal="center" vertical="center"/>
    </xf>
    <xf numFmtId="169" fontId="9" fillId="0" borderId="17" xfId="1" applyNumberFormat="1" applyFont="1" applyFill="1" applyBorder="1" applyAlignment="1" applyProtection="1">
      <alignment horizontal="center" vertical="center"/>
    </xf>
    <xf numFmtId="169" fontId="6" fillId="0" borderId="17" xfId="1" applyNumberFormat="1" applyFont="1" applyFill="1" applyBorder="1" applyAlignment="1" applyProtection="1">
      <alignment horizontal="center" vertical="center"/>
    </xf>
    <xf numFmtId="169" fontId="6" fillId="0" borderId="19" xfId="1" applyNumberFormat="1" applyFont="1" applyFill="1" applyBorder="1" applyAlignment="1">
      <alignment horizontal="center" vertical="center"/>
    </xf>
    <xf numFmtId="170" fontId="10" fillId="2" borderId="50" xfId="1" applyNumberFormat="1" applyFont="1" applyFill="1" applyBorder="1" applyAlignment="1">
      <alignment horizontal="left"/>
    </xf>
    <xf numFmtId="170" fontId="10" fillId="2" borderId="24" xfId="1" applyNumberFormat="1" applyFont="1" applyFill="1" applyBorder="1" applyAlignment="1">
      <alignment horizontal="left"/>
    </xf>
    <xf numFmtId="170" fontId="10" fillId="2" borderId="51" xfId="1" applyNumberFormat="1" applyFont="1" applyFill="1" applyBorder="1" applyAlignment="1">
      <alignment horizontal="left"/>
    </xf>
    <xf numFmtId="170" fontId="9" fillId="0" borderId="31" xfId="1" applyNumberFormat="1" applyFont="1" applyFill="1" applyBorder="1" applyAlignment="1">
      <alignment horizontal="center"/>
    </xf>
    <xf numFmtId="170" fontId="9" fillId="0" borderId="0" xfId="1" applyNumberFormat="1" applyFont="1" applyFill="1" applyBorder="1" applyAlignment="1">
      <alignment horizontal="center"/>
    </xf>
    <xf numFmtId="49" fontId="14" fillId="13" borderId="0" xfId="0" applyNumberFormat="1" applyFont="1" applyFill="1" applyAlignment="1">
      <alignment horizontal="center" vertical="center"/>
    </xf>
    <xf numFmtId="0" fontId="10" fillId="0" borderId="2" xfId="0" applyFont="1" applyBorder="1" applyAlignment="1">
      <alignment horizontal="left"/>
    </xf>
    <xf numFmtId="2" fontId="10" fillId="2" borderId="50" xfId="0" applyNumberFormat="1" applyFont="1" applyFill="1" applyBorder="1" applyAlignment="1">
      <alignment horizontal="left"/>
    </xf>
    <xf numFmtId="49" fontId="11" fillId="13" borderId="0" xfId="0" applyNumberFormat="1" applyFont="1" applyFill="1" applyAlignment="1">
      <alignment horizontal="center" vertical="center"/>
    </xf>
    <xf numFmtId="0" fontId="4" fillId="10" borderId="10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24" fillId="0" borderId="53" xfId="0" applyFont="1" applyBorder="1" applyAlignment="1">
      <alignment vertical="center" wrapText="1"/>
    </xf>
    <xf numFmtId="0" fontId="24" fillId="0" borderId="54" xfId="0" applyFont="1" applyBorder="1" applyAlignment="1">
      <alignment vertical="center" wrapText="1"/>
    </xf>
    <xf numFmtId="0" fontId="0" fillId="0" borderId="41" xfId="0" applyBorder="1" applyAlignment="1">
      <alignment wrapText="1"/>
    </xf>
    <xf numFmtId="0" fontId="0" fillId="0" borderId="55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7" xfId="0" applyBorder="1" applyAlignment="1">
      <alignment wrapText="1"/>
    </xf>
    <xf numFmtId="0" fontId="0" fillId="0" borderId="8" xfId="0" applyBorder="1" applyAlignment="1">
      <alignment wrapText="1"/>
    </xf>
    <xf numFmtId="0" fontId="10" fillId="7" borderId="2" xfId="0" applyFont="1" applyFill="1" applyBorder="1" applyAlignment="1">
      <alignment horizontal="right" wrapText="1"/>
    </xf>
    <xf numFmtId="0" fontId="0" fillId="0" borderId="28" xfId="0" applyBorder="1" applyAlignment="1">
      <alignment wrapText="1"/>
    </xf>
    <xf numFmtId="0" fontId="0" fillId="0" borderId="17" xfId="0" applyBorder="1" applyAlignment="1">
      <alignment wrapText="1"/>
    </xf>
    <xf numFmtId="0" fontId="4" fillId="0" borderId="0" xfId="0" applyFont="1" applyAlignment="1">
      <alignment wrapText="1"/>
    </xf>
    <xf numFmtId="0" fontId="1" fillId="0" borderId="5" xfId="0" applyFont="1" applyBorder="1" applyAlignment="1">
      <alignment wrapText="1"/>
    </xf>
    <xf numFmtId="0" fontId="10" fillId="7" borderId="1" xfId="0" applyFont="1" applyFill="1" applyBorder="1" applyAlignment="1">
      <alignment horizontal="right" wrapText="1"/>
    </xf>
    <xf numFmtId="0" fontId="0" fillId="7" borderId="1" xfId="0" applyFill="1" applyBorder="1" applyAlignment="1">
      <alignment horizontal="right" wrapText="1"/>
    </xf>
    <xf numFmtId="0" fontId="10" fillId="2" borderId="8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1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0" xfId="0" applyAlignment="1">
      <alignment wrapText="1"/>
    </xf>
    <xf numFmtId="0" fontId="10" fillId="0" borderId="2" xfId="0" applyFont="1" applyBorder="1" applyAlignment="1">
      <alignment horizontal="right" wrapText="1"/>
    </xf>
    <xf numFmtId="0" fontId="10" fillId="7" borderId="28" xfId="0" applyFont="1" applyFill="1" applyBorder="1" applyAlignment="1">
      <alignment horizontal="right" wrapText="1"/>
    </xf>
    <xf numFmtId="0" fontId="10" fillId="7" borderId="17" xfId="0" applyFont="1" applyFill="1" applyBorder="1" applyAlignment="1">
      <alignment horizontal="right" wrapText="1"/>
    </xf>
    <xf numFmtId="0" fontId="0" fillId="0" borderId="7" xfId="0" applyBorder="1" applyAlignment="1">
      <alignment wrapText="1"/>
    </xf>
    <xf numFmtId="0" fontId="10" fillId="5" borderId="20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wrapText="1"/>
    </xf>
    <xf numFmtId="0" fontId="10" fillId="3" borderId="28" xfId="0" applyFont="1" applyFill="1" applyBorder="1" applyAlignment="1">
      <alignment wrapText="1"/>
    </xf>
    <xf numFmtId="0" fontId="10" fillId="3" borderId="17" xfId="0" applyFont="1" applyFill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0" fontId="1" fillId="0" borderId="20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10" fillId="0" borderId="1" xfId="0" applyFont="1" applyBorder="1" applyAlignment="1">
      <alignment horizontal="right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0" xfId="0" applyBorder="1" applyAlignment="1">
      <alignment horizontal="right" wrapText="1"/>
    </xf>
    <xf numFmtId="0" fontId="0" fillId="0" borderId="61" xfId="0" applyBorder="1" applyAlignment="1">
      <alignment horizontal="right" wrapText="1"/>
    </xf>
    <xf numFmtId="0" fontId="0" fillId="0" borderId="62" xfId="0" applyBorder="1" applyAlignment="1">
      <alignment horizontal="right" wrapText="1"/>
    </xf>
    <xf numFmtId="0" fontId="0" fillId="0" borderId="1" xfId="0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11" xfId="0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" fillId="0" borderId="35" xfId="0" applyFont="1" applyBorder="1" applyAlignment="1">
      <alignment horizontal="left" wrapText="1"/>
    </xf>
    <xf numFmtId="0" fontId="1" fillId="0" borderId="36" xfId="0" applyFont="1" applyBorder="1" applyAlignment="1">
      <alignment horizontal="left" wrapText="1"/>
    </xf>
    <xf numFmtId="0" fontId="10" fillId="2" borderId="20" xfId="0" applyFont="1" applyFill="1" applyBorder="1" applyAlignment="1">
      <alignment horizontal="left" wrapText="1"/>
    </xf>
    <xf numFmtId="0" fontId="1" fillId="0" borderId="44" xfId="0" applyFont="1" applyBorder="1" applyAlignment="1">
      <alignment horizontal="left" wrapText="1"/>
    </xf>
    <xf numFmtId="0" fontId="1" fillId="0" borderId="43" xfId="0" applyFont="1" applyBorder="1" applyAlignment="1">
      <alignment horizontal="left" wrapText="1"/>
    </xf>
    <xf numFmtId="0" fontId="10" fillId="0" borderId="39" xfId="0" applyFont="1" applyBorder="1" applyAlignment="1">
      <alignment horizontal="center" vertical="center" wrapText="1"/>
    </xf>
    <xf numFmtId="0" fontId="0" fillId="0" borderId="39" xfId="0" applyBorder="1" applyAlignment="1">
      <alignment vertical="center" wrapText="1"/>
    </xf>
    <xf numFmtId="0" fontId="0" fillId="0" borderId="56" xfId="0" applyBorder="1" applyAlignment="1">
      <alignment horizontal="right" wrapText="1"/>
    </xf>
    <xf numFmtId="0" fontId="0" fillId="0" borderId="66" xfId="0" applyBorder="1" applyAlignment="1">
      <alignment horizontal="right" wrapText="1"/>
    </xf>
    <xf numFmtId="0" fontId="0" fillId="0" borderId="67" xfId="0" applyBorder="1" applyAlignment="1">
      <alignment horizontal="right" wrapText="1"/>
    </xf>
    <xf numFmtId="0" fontId="10" fillId="0" borderId="0" xfId="0" applyFont="1" applyAlignment="1">
      <alignment horizontal="right" wrapText="1"/>
    </xf>
    <xf numFmtId="0" fontId="0" fillId="0" borderId="68" xfId="0" applyBorder="1" applyAlignment="1">
      <alignment wrapText="1"/>
    </xf>
    <xf numFmtId="0" fontId="0" fillId="0" borderId="67" xfId="0" applyBorder="1" applyAlignment="1">
      <alignment wrapText="1"/>
    </xf>
    <xf numFmtId="0" fontId="0" fillId="0" borderId="69" xfId="0" applyBorder="1" applyAlignment="1">
      <alignment wrapText="1"/>
    </xf>
    <xf numFmtId="0" fontId="10" fillId="0" borderId="7" xfId="0" applyFont="1" applyBorder="1" applyAlignment="1">
      <alignment horizontal="right" wrapText="1"/>
    </xf>
    <xf numFmtId="0" fontId="10" fillId="5" borderId="1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wrapText="1"/>
    </xf>
    <xf numFmtId="0" fontId="18" fillId="3" borderId="28" xfId="0" applyFont="1" applyFill="1" applyBorder="1" applyAlignment="1">
      <alignment wrapText="1"/>
    </xf>
    <xf numFmtId="0" fontId="18" fillId="3" borderId="17" xfId="0" applyFont="1" applyFill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0" fillId="0" borderId="63" xfId="0" applyBorder="1" applyAlignment="1">
      <alignment horizontal="right" wrapText="1"/>
    </xf>
    <xf numFmtId="0" fontId="0" fillId="0" borderId="64" xfId="0" applyBorder="1" applyAlignment="1">
      <alignment horizontal="right" wrapText="1"/>
    </xf>
    <xf numFmtId="0" fontId="0" fillId="0" borderId="65" xfId="0" applyBorder="1" applyAlignment="1">
      <alignment horizontal="right" wrapText="1"/>
    </xf>
    <xf numFmtId="0" fontId="10" fillId="5" borderId="0" xfId="0" applyFont="1" applyFill="1" applyAlignment="1">
      <alignment horizontal="center" vertical="center" wrapText="1"/>
    </xf>
    <xf numFmtId="0" fontId="0" fillId="0" borderId="70" xfId="0" applyBorder="1" applyAlignment="1">
      <alignment wrapText="1"/>
    </xf>
    <xf numFmtId="0" fontId="1" fillId="0" borderId="28" xfId="0" applyFont="1" applyBorder="1" applyAlignment="1" applyProtection="1">
      <protection locked="0"/>
    </xf>
    <xf numFmtId="0" fontId="1" fillId="0" borderId="28" xfId="0" applyFont="1" applyBorder="1" applyAlignment="1"/>
    <xf numFmtId="0" fontId="0" fillId="0" borderId="24" xfId="0" applyBorder="1" applyAlignment="1"/>
    <xf numFmtId="0" fontId="0" fillId="0" borderId="51" xfId="0" applyBorder="1" applyAlignment="1"/>
    <xf numFmtId="0" fontId="1" fillId="0" borderId="17" xfId="0" applyFont="1" applyBorder="1" applyAlignment="1"/>
    <xf numFmtId="0" fontId="0" fillId="0" borderId="3" xfId="0" applyBorder="1" applyAlignment="1"/>
    <xf numFmtId="0" fontId="0" fillId="0" borderId="31" xfId="0" applyBorder="1" applyAlignment="1"/>
    <xf numFmtId="0" fontId="0" fillId="0" borderId="0" xfId="0" applyAlignment="1"/>
    <xf numFmtId="0" fontId="0" fillId="0" borderId="35" xfId="0" applyBorder="1" applyAlignment="1"/>
    <xf numFmtId="0" fontId="0" fillId="0" borderId="36" xfId="0" applyBorder="1" applyAlignment="1"/>
    <xf numFmtId="0" fontId="0" fillId="0" borderId="20" xfId="0" applyBorder="1" applyAlignment="1"/>
    <xf numFmtId="0" fontId="0" fillId="0" borderId="44" xfId="0" applyBorder="1" applyAlignment="1"/>
    <xf numFmtId="0" fontId="0" fillId="0" borderId="10" xfId="0" applyBorder="1" applyAlignment="1"/>
    <xf numFmtId="0" fontId="0" fillId="0" borderId="7" xfId="0" applyBorder="1" applyAlignment="1"/>
    <xf numFmtId="0" fontId="0" fillId="0" borderId="43" xfId="0" applyBorder="1" applyAlignment="1"/>
    <xf numFmtId="0" fontId="4" fillId="0" borderId="0" xfId="0" applyFont="1" applyAlignment="1"/>
    <xf numFmtId="0" fontId="9" fillId="0" borderId="0" xfId="0" applyFont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view="pageLayout" topLeftCell="A4" zoomScaleNormal="100" workbookViewId="0">
      <selection activeCell="A38" sqref="A38:C38"/>
    </sheetView>
  </sheetViews>
  <sheetFormatPr defaultRowHeight="12"/>
  <cols>
    <col min="1" max="1" width="5.140625" style="1" customWidth="1"/>
    <col min="2" max="2" width="43.7109375" style="1" customWidth="1"/>
    <col min="3" max="3" width="11" style="78" customWidth="1"/>
    <col min="4" max="4" width="6.42578125" style="1" customWidth="1"/>
    <col min="5" max="6" width="11.28515625" style="1" customWidth="1"/>
    <col min="7" max="7" width="13.7109375" style="1" customWidth="1"/>
    <col min="8" max="8" width="6.42578125" style="1" customWidth="1"/>
    <col min="9" max="9" width="11.85546875" style="1" customWidth="1"/>
    <col min="10" max="256" width="11.42578125" style="1" customWidth="1"/>
    <col min="257" max="16384" width="9.140625" style="1"/>
  </cols>
  <sheetData>
    <row r="1" spans="1:9" s="3" customFormat="1" ht="15.75" customHeight="1">
      <c r="A1" s="69"/>
      <c r="B1" s="31" t="s">
        <v>0</v>
      </c>
      <c r="C1" s="309"/>
      <c r="D1" s="309"/>
      <c r="E1" s="309"/>
      <c r="F1" s="309"/>
      <c r="G1" s="69"/>
      <c r="H1" s="69"/>
      <c r="I1" s="69"/>
    </row>
    <row r="2" spans="1:9" s="3" customFormat="1" ht="15.75" customHeight="1">
      <c r="A2" s="69"/>
      <c r="B2" s="31" t="s">
        <v>1</v>
      </c>
      <c r="C2" s="310"/>
      <c r="D2" s="310"/>
      <c r="E2" s="310"/>
      <c r="F2" s="441"/>
      <c r="G2" s="69"/>
      <c r="H2" s="69"/>
      <c r="I2" s="69"/>
    </row>
    <row r="3" spans="1:9" s="3" customFormat="1" ht="15.75" customHeight="1">
      <c r="A3" s="69"/>
      <c r="B3" s="31" t="s">
        <v>2</v>
      </c>
      <c r="C3" s="310"/>
      <c r="D3" s="310"/>
      <c r="E3" s="310"/>
      <c r="F3" s="441"/>
      <c r="G3" s="69"/>
      <c r="H3" s="69"/>
      <c r="I3" s="69"/>
    </row>
    <row r="4" spans="1:9" s="3" customFormat="1" ht="15.75" customHeight="1">
      <c r="A4" s="69"/>
      <c r="B4" s="31" t="s">
        <v>3</v>
      </c>
      <c r="C4" s="310"/>
      <c r="D4" s="310"/>
      <c r="E4" s="310"/>
      <c r="F4" s="310"/>
      <c r="G4" s="69"/>
      <c r="H4" s="69"/>
      <c r="I4" s="69"/>
    </row>
    <row r="5" spans="1:9" s="3" customFormat="1" ht="15.75" customHeight="1">
      <c r="A5" s="69"/>
      <c r="B5" s="31"/>
      <c r="C5" s="294"/>
      <c r="D5" s="295"/>
      <c r="E5" s="295"/>
      <c r="F5" s="295"/>
      <c r="G5" s="69"/>
      <c r="H5" s="69"/>
      <c r="I5" s="69"/>
    </row>
    <row r="6" spans="1:9" ht="15.75" customHeight="1">
      <c r="B6" s="32"/>
      <c r="C6" s="76"/>
      <c r="D6" s="33"/>
      <c r="E6" s="33"/>
      <c r="F6" s="33"/>
    </row>
    <row r="7" spans="1:9" ht="24">
      <c r="A7" s="8" t="s">
        <v>4</v>
      </c>
      <c r="B7" s="84" t="s">
        <v>5</v>
      </c>
      <c r="C7" s="77" t="s">
        <v>6</v>
      </c>
      <c r="D7" s="34"/>
      <c r="E7" s="74" t="s">
        <v>7</v>
      </c>
      <c r="F7" s="74" t="s">
        <v>8</v>
      </c>
      <c r="G7" s="75" t="s">
        <v>9</v>
      </c>
      <c r="H7" s="83"/>
      <c r="I7" s="75" t="s">
        <v>10</v>
      </c>
    </row>
    <row r="8" spans="1:9">
      <c r="A8" s="73">
        <v>1</v>
      </c>
      <c r="B8" s="85" t="s">
        <v>11</v>
      </c>
      <c r="C8" s="92">
        <f>'Costs Detail'!C11</f>
        <v>0</v>
      </c>
      <c r="D8" s="93"/>
      <c r="E8" s="94">
        <f>'Costs Detail'!E11</f>
        <v>0</v>
      </c>
      <c r="F8" s="94">
        <f>'Costs Detail'!F11</f>
        <v>0</v>
      </c>
      <c r="G8" s="92">
        <f>'Costs Detail'!G11</f>
        <v>0</v>
      </c>
      <c r="H8" s="95"/>
      <c r="I8" s="94">
        <f>'Costs Detail'!H11</f>
        <v>0</v>
      </c>
    </row>
    <row r="9" spans="1:9">
      <c r="A9" s="55">
        <v>2</v>
      </c>
      <c r="B9" s="86" t="s">
        <v>12</v>
      </c>
      <c r="C9" s="92">
        <f>'Costs Detail'!C21</f>
        <v>0</v>
      </c>
      <c r="D9" s="93"/>
      <c r="E9" s="94">
        <f>'Costs Detail'!E21</f>
        <v>0</v>
      </c>
      <c r="F9" s="94">
        <f>'Costs Detail'!F21</f>
        <v>0</v>
      </c>
      <c r="G9" s="92">
        <f>'Costs Detail'!G21</f>
        <v>0</v>
      </c>
      <c r="H9" s="95"/>
      <c r="I9" s="94">
        <f>'Costs Detail'!H21</f>
        <v>0</v>
      </c>
    </row>
    <row r="10" spans="1:9">
      <c r="A10" s="55">
        <v>3</v>
      </c>
      <c r="B10" s="87" t="s">
        <v>13</v>
      </c>
      <c r="C10" s="92">
        <f>'Costs Detail'!C29</f>
        <v>0</v>
      </c>
      <c r="D10" s="93"/>
      <c r="E10" s="94">
        <f>'Costs Detail'!E29</f>
        <v>0</v>
      </c>
      <c r="F10" s="94">
        <f>'Costs Detail'!F29</f>
        <v>0</v>
      </c>
      <c r="G10" s="92">
        <f>'Costs Detail'!G29</f>
        <v>0</v>
      </c>
      <c r="H10" s="95"/>
      <c r="I10" s="94">
        <f>'Costs Detail'!H29</f>
        <v>0</v>
      </c>
    </row>
    <row r="11" spans="1:9">
      <c r="A11" s="57"/>
      <c r="B11" s="88" t="s">
        <v>14</v>
      </c>
      <c r="C11" s="96">
        <f>SUM(C8:C10)</f>
        <v>0</v>
      </c>
      <c r="D11" s="97"/>
      <c r="E11" s="98">
        <f>SUM(E8:E10)</f>
        <v>0</v>
      </c>
      <c r="F11" s="98">
        <f>SUM(F8:F10)</f>
        <v>0</v>
      </c>
      <c r="G11" s="96">
        <f>SUM(G8:G10)</f>
        <v>0</v>
      </c>
      <c r="H11" s="99"/>
      <c r="I11" s="98">
        <f>SUM(C11-G11)</f>
        <v>0</v>
      </c>
    </row>
    <row r="12" spans="1:9" ht="6" customHeight="1">
      <c r="A12" s="57"/>
      <c r="B12" s="89"/>
      <c r="C12" s="94"/>
      <c r="D12" s="93"/>
      <c r="E12" s="94"/>
      <c r="F12" s="94"/>
      <c r="G12" s="94"/>
      <c r="H12" s="95"/>
      <c r="I12" s="94"/>
    </row>
    <row r="13" spans="1:9">
      <c r="A13" s="55">
        <v>4</v>
      </c>
      <c r="B13" s="86" t="s">
        <v>15</v>
      </c>
      <c r="C13" s="92">
        <f>'Costs Detail'!C44</f>
        <v>0</v>
      </c>
      <c r="D13" s="93"/>
      <c r="E13" s="94">
        <f>'Costs Detail'!E44</f>
        <v>0</v>
      </c>
      <c r="F13" s="94">
        <f>'Costs Detail'!F44</f>
        <v>0</v>
      </c>
      <c r="G13" s="92">
        <f>'Costs Detail'!G44</f>
        <v>0</v>
      </c>
      <c r="H13" s="95"/>
      <c r="I13" s="94">
        <f>'Costs Detail'!H44</f>
        <v>0</v>
      </c>
    </row>
    <row r="14" spans="1:9">
      <c r="A14" s="55">
        <v>5</v>
      </c>
      <c r="B14" s="86" t="s">
        <v>16</v>
      </c>
      <c r="C14" s="92">
        <f>'Costs Detail'!C58</f>
        <v>0</v>
      </c>
      <c r="D14" s="93"/>
      <c r="E14" s="94">
        <f>'Costs Detail'!E58</f>
        <v>0</v>
      </c>
      <c r="F14" s="94">
        <f>'Costs Detail'!F58</f>
        <v>0</v>
      </c>
      <c r="G14" s="92">
        <f>'Costs Detail'!G58</f>
        <v>0</v>
      </c>
      <c r="H14" s="95"/>
      <c r="I14" s="94">
        <f>'Costs Detail'!H58</f>
        <v>0</v>
      </c>
    </row>
    <row r="15" spans="1:9">
      <c r="A15" s="55">
        <v>6</v>
      </c>
      <c r="B15" s="86" t="s">
        <v>17</v>
      </c>
      <c r="C15" s="92">
        <f>'Costs Detail'!C68</f>
        <v>0</v>
      </c>
      <c r="D15" s="93"/>
      <c r="E15" s="94">
        <f>'Costs Detail'!E68</f>
        <v>0</v>
      </c>
      <c r="F15" s="94">
        <f>'Costs Detail'!F68</f>
        <v>0</v>
      </c>
      <c r="G15" s="92">
        <f>'Costs Detail'!G68</f>
        <v>0</v>
      </c>
      <c r="H15" s="95"/>
      <c r="I15" s="94">
        <f>'Costs Detail'!H68</f>
        <v>0</v>
      </c>
    </row>
    <row r="16" spans="1:9">
      <c r="A16" s="55">
        <v>7</v>
      </c>
      <c r="B16" s="86" t="s">
        <v>18</v>
      </c>
      <c r="C16" s="92">
        <f>'Costs Detail'!C80</f>
        <v>0</v>
      </c>
      <c r="D16" s="93"/>
      <c r="E16" s="94">
        <f>'Costs Detail'!E80</f>
        <v>0</v>
      </c>
      <c r="F16" s="94">
        <f>'Costs Detail'!F80</f>
        <v>0</v>
      </c>
      <c r="G16" s="92">
        <f>'Costs Detail'!G80</f>
        <v>0</v>
      </c>
      <c r="H16" s="95"/>
      <c r="I16" s="94">
        <f>'Costs Detail'!H80</f>
        <v>0</v>
      </c>
    </row>
    <row r="17" spans="1:9">
      <c r="A17" s="55">
        <v>8</v>
      </c>
      <c r="B17" s="86" t="s">
        <v>19</v>
      </c>
      <c r="C17" s="92">
        <f>'Costs Detail'!C87</f>
        <v>0</v>
      </c>
      <c r="D17" s="93"/>
      <c r="E17" s="94">
        <f>'Costs Detail'!E87</f>
        <v>0</v>
      </c>
      <c r="F17" s="94">
        <f>'Costs Detail'!F87</f>
        <v>0</v>
      </c>
      <c r="G17" s="92">
        <f>'Costs Detail'!G87</f>
        <v>0</v>
      </c>
      <c r="H17" s="95"/>
      <c r="I17" s="94">
        <f>'Costs Detail'!H87</f>
        <v>0</v>
      </c>
    </row>
    <row r="18" spans="1:9">
      <c r="A18" s="55">
        <v>9</v>
      </c>
      <c r="B18" s="86" t="s">
        <v>20</v>
      </c>
      <c r="C18" s="92">
        <f>'Costs Detail'!C93</f>
        <v>0</v>
      </c>
      <c r="D18" s="93"/>
      <c r="E18" s="94">
        <f>'Costs Detail'!E93</f>
        <v>0</v>
      </c>
      <c r="F18" s="94">
        <f>'Costs Detail'!F93</f>
        <v>0</v>
      </c>
      <c r="G18" s="92">
        <f>'Costs Detail'!G93</f>
        <v>0</v>
      </c>
      <c r="H18" s="95"/>
      <c r="I18" s="94">
        <f>'Costs Detail'!H93</f>
        <v>0</v>
      </c>
    </row>
    <row r="19" spans="1:9">
      <c r="A19" s="55">
        <v>10</v>
      </c>
      <c r="B19" s="86" t="s">
        <v>21</v>
      </c>
      <c r="C19" s="92">
        <f>'Costs Detail'!C108</f>
        <v>0</v>
      </c>
      <c r="D19" s="93"/>
      <c r="E19" s="94">
        <f>'Costs Detail'!E108</f>
        <v>0</v>
      </c>
      <c r="F19" s="94">
        <f>'Costs Detail'!F108</f>
        <v>0</v>
      </c>
      <c r="G19" s="92">
        <f>'Costs Detail'!G108</f>
        <v>0</v>
      </c>
      <c r="H19" s="95"/>
      <c r="I19" s="94">
        <f>'Costs Detail'!H108</f>
        <v>0</v>
      </c>
    </row>
    <row r="20" spans="1:9" ht="15" customHeight="1">
      <c r="A20" s="57"/>
      <c r="B20" s="90" t="s">
        <v>22</v>
      </c>
      <c r="C20" s="96">
        <f>SUM(C13:C19)</f>
        <v>0</v>
      </c>
      <c r="D20" s="93"/>
      <c r="E20" s="98">
        <f>SUM(E13:E19)</f>
        <v>0</v>
      </c>
      <c r="F20" s="94">
        <f>SUM(F13:F19)</f>
        <v>0</v>
      </c>
      <c r="G20" s="96">
        <f>SUM(G13:G19)</f>
        <v>0</v>
      </c>
      <c r="H20" s="95"/>
      <c r="I20" s="98">
        <f>SUM(I13:I19)</f>
        <v>0</v>
      </c>
    </row>
    <row r="21" spans="1:9" ht="9" customHeight="1">
      <c r="A21" s="57"/>
      <c r="B21" s="90"/>
      <c r="C21" s="94"/>
      <c r="D21" s="93"/>
      <c r="E21" s="94"/>
      <c r="F21" s="94"/>
      <c r="G21" s="94"/>
      <c r="H21" s="95"/>
      <c r="I21" s="94"/>
    </row>
    <row r="22" spans="1:9" ht="13.5" customHeight="1">
      <c r="A22" s="55">
        <v>11</v>
      </c>
      <c r="B22" s="86" t="s">
        <v>23</v>
      </c>
      <c r="C22" s="92">
        <f>'Costs Detail'!C123</f>
        <v>0</v>
      </c>
      <c r="D22" s="93"/>
      <c r="E22" s="94">
        <f>'Costs Detail'!E123</f>
        <v>0</v>
      </c>
      <c r="F22" s="94">
        <f>'Costs Detail'!F123</f>
        <v>0</v>
      </c>
      <c r="G22" s="92">
        <f>'Costs Detail'!G123</f>
        <v>0</v>
      </c>
      <c r="H22" s="95"/>
      <c r="I22" s="94">
        <f>'Costs Detail'!H123</f>
        <v>0</v>
      </c>
    </row>
    <row r="23" spans="1:9" ht="13.5" customHeight="1">
      <c r="A23" s="55">
        <v>12</v>
      </c>
      <c r="B23" s="86" t="s">
        <v>24</v>
      </c>
      <c r="C23" s="92">
        <f>'Costs Detail'!C139</f>
        <v>0</v>
      </c>
      <c r="D23" s="93"/>
      <c r="E23" s="94">
        <f>'Costs Detail'!E139</f>
        <v>0</v>
      </c>
      <c r="F23" s="94">
        <f>'Costs Detail'!F139</f>
        <v>0</v>
      </c>
      <c r="G23" s="92">
        <f>'Costs Detail'!G139</f>
        <v>0</v>
      </c>
      <c r="H23" s="95"/>
      <c r="I23" s="94">
        <f>'Costs Detail'!H139</f>
        <v>0</v>
      </c>
    </row>
    <row r="24" spans="1:9">
      <c r="A24" s="221"/>
      <c r="B24" s="90" t="s">
        <v>25</v>
      </c>
      <c r="C24" s="96">
        <f>SUM(C22:C23)</f>
        <v>0</v>
      </c>
      <c r="D24" s="93"/>
      <c r="E24" s="98">
        <f>SUM(E22:E23)</f>
        <v>0</v>
      </c>
      <c r="F24" s="98">
        <f>SUM(F22:F23)</f>
        <v>0</v>
      </c>
      <c r="G24" s="96">
        <f>SUM(G22:G23)</f>
        <v>0</v>
      </c>
      <c r="H24" s="95"/>
      <c r="I24" s="98">
        <f>SUM(I22:I23)</f>
        <v>0</v>
      </c>
    </row>
    <row r="25" spans="1:9">
      <c r="A25" s="221"/>
      <c r="B25" s="90"/>
      <c r="C25" s="94"/>
      <c r="D25" s="93"/>
      <c r="E25" s="94"/>
      <c r="F25" s="94"/>
      <c r="G25" s="94"/>
      <c r="H25" s="95"/>
      <c r="I25" s="94"/>
    </row>
    <row r="26" spans="1:9">
      <c r="A26" s="221"/>
      <c r="B26" s="90" t="s">
        <v>26</v>
      </c>
      <c r="C26" s="96">
        <f>C20+C24</f>
        <v>0</v>
      </c>
      <c r="D26" s="93"/>
      <c r="E26" s="94"/>
      <c r="F26" s="94"/>
      <c r="G26" s="220"/>
      <c r="H26" s="95"/>
      <c r="I26" s="94"/>
    </row>
    <row r="27" spans="1:9" ht="7.5" customHeight="1">
      <c r="A27" s="57"/>
      <c r="B27" s="90"/>
      <c r="C27" s="94"/>
      <c r="D27" s="93"/>
      <c r="E27" s="94"/>
      <c r="F27" s="94"/>
      <c r="G27" s="94"/>
      <c r="H27" s="95"/>
      <c r="I27" s="94"/>
    </row>
    <row r="28" spans="1:9">
      <c r="A28" s="70">
        <v>15</v>
      </c>
      <c r="B28" s="29" t="s">
        <v>27</v>
      </c>
      <c r="C28" s="92">
        <f>'Costs Detail'!C156</f>
        <v>0</v>
      </c>
      <c r="D28" s="93"/>
      <c r="E28" s="94">
        <f>'Costs Detail'!E156</f>
        <v>0</v>
      </c>
      <c r="F28" s="94">
        <f>'Costs Detail'!F156</f>
        <v>0</v>
      </c>
      <c r="G28" s="92">
        <f>'Costs Detail'!G156</f>
        <v>0</v>
      </c>
      <c r="H28" s="95"/>
      <c r="I28" s="94">
        <f>'Costs Detail'!H156</f>
        <v>0</v>
      </c>
    </row>
    <row r="29" spans="1:9">
      <c r="A29" s="71"/>
      <c r="B29" s="30" t="s">
        <v>28</v>
      </c>
      <c r="C29" s="98">
        <f>C28</f>
        <v>0</v>
      </c>
      <c r="D29" s="93"/>
      <c r="E29" s="98">
        <f>E28</f>
        <v>0</v>
      </c>
      <c r="F29" s="98">
        <f>F28</f>
        <v>0</v>
      </c>
      <c r="G29" s="98">
        <f>G28</f>
        <v>0</v>
      </c>
      <c r="H29" s="95"/>
      <c r="I29" s="98">
        <f>I28</f>
        <v>0</v>
      </c>
    </row>
    <row r="30" spans="1:9">
      <c r="A30" s="71"/>
      <c r="B30" s="38"/>
      <c r="C30" s="98"/>
      <c r="D30" s="93"/>
      <c r="E30" s="98"/>
      <c r="F30" s="98"/>
      <c r="G30" s="98"/>
      <c r="H30" s="95"/>
      <c r="I30" s="98"/>
    </row>
    <row r="31" spans="1:9">
      <c r="A31" s="238"/>
      <c r="B31" s="239" t="s">
        <v>29</v>
      </c>
      <c r="C31" s="101"/>
      <c r="D31" s="93"/>
      <c r="E31" s="101"/>
      <c r="F31" s="101"/>
      <c r="G31" s="101"/>
      <c r="H31" s="102"/>
      <c r="I31" s="101"/>
    </row>
    <row r="32" spans="1:9" ht="12.75" customHeight="1">
      <c r="A32" s="21" t="s">
        <v>30</v>
      </c>
      <c r="B32" s="29" t="s">
        <v>31</v>
      </c>
      <c r="C32" s="103">
        <f>'Costs Detail'!C160</f>
        <v>0</v>
      </c>
      <c r="D32" s="97"/>
      <c r="E32" s="104">
        <f>'Costs Detail'!E160</f>
        <v>0</v>
      </c>
      <c r="F32" s="104">
        <f>'Costs Detail'!F160</f>
        <v>0</v>
      </c>
      <c r="G32" s="103">
        <f>'Costs Detail'!G160</f>
        <v>0</v>
      </c>
      <c r="H32" s="105"/>
      <c r="I32" s="104">
        <f>'Costs Detail'!H160</f>
        <v>0</v>
      </c>
    </row>
    <row r="33" spans="1:9">
      <c r="A33" s="21" t="s">
        <v>32</v>
      </c>
      <c r="B33" s="29" t="s">
        <v>33</v>
      </c>
      <c r="C33" s="103">
        <f>'Costs Detail'!C162</f>
        <v>0</v>
      </c>
      <c r="D33" s="97"/>
      <c r="E33" s="104">
        <f>'Costs Detail'!E162</f>
        <v>0</v>
      </c>
      <c r="F33" s="104">
        <f>'Costs Detail'!F162</f>
        <v>0</v>
      </c>
      <c r="G33" s="103">
        <f>'Costs Detail'!G162</f>
        <v>0</v>
      </c>
      <c r="H33" s="105"/>
      <c r="I33" s="104">
        <f>'Costs Detail'!H162</f>
        <v>0</v>
      </c>
    </row>
    <row r="34" spans="1:9" ht="9.75" customHeight="1">
      <c r="A34" s="16"/>
      <c r="C34" s="106"/>
      <c r="D34" s="93"/>
      <c r="E34" s="106"/>
      <c r="F34" s="106"/>
      <c r="G34" s="106"/>
      <c r="H34" s="107"/>
      <c r="I34" s="106"/>
    </row>
    <row r="35" spans="1:9" ht="12.75" thickBot="1">
      <c r="A35" s="72"/>
      <c r="B35" s="91" t="s">
        <v>34</v>
      </c>
      <c r="C35" s="108">
        <f>'Costs Detail'!C166</f>
        <v>0</v>
      </c>
      <c r="D35" s="97"/>
      <c r="E35" s="108">
        <f>'Costs Detail'!E166</f>
        <v>0</v>
      </c>
      <c r="F35" s="108">
        <f>'Costs Detail'!F166</f>
        <v>0</v>
      </c>
      <c r="G35" s="108">
        <f>'Costs Detail'!G166</f>
        <v>0</v>
      </c>
      <c r="H35" s="105"/>
      <c r="I35" s="108">
        <f>'Costs Detail'!H166</f>
        <v>0</v>
      </c>
    </row>
    <row r="36" spans="1:9" ht="12.75" thickTop="1"/>
    <row r="37" spans="1:9">
      <c r="C37" s="79"/>
      <c r="F37" s="38"/>
    </row>
    <row r="38" spans="1:9">
      <c r="A38" s="311"/>
      <c r="B38" s="311"/>
      <c r="C38" s="311"/>
      <c r="E38" s="312"/>
      <c r="F38" s="312"/>
    </row>
    <row r="39" spans="1:9">
      <c r="A39" s="1" t="s">
        <v>35</v>
      </c>
      <c r="B39" s="38"/>
      <c r="C39" s="80"/>
      <c r="D39" s="38"/>
      <c r="E39" s="1" t="s">
        <v>36</v>
      </c>
    </row>
    <row r="40" spans="1:9">
      <c r="C40" s="81"/>
    </row>
    <row r="41" spans="1:9">
      <c r="C41" s="81"/>
    </row>
    <row r="42" spans="1:9">
      <c r="C42" s="81"/>
    </row>
    <row r="43" spans="1:9">
      <c r="C43" s="81"/>
    </row>
    <row r="44" spans="1:9">
      <c r="C44" s="81"/>
    </row>
    <row r="45" spans="1:9">
      <c r="A45" s="38"/>
      <c r="B45" s="38"/>
      <c r="C45" s="82"/>
      <c r="D45" s="38"/>
      <c r="E45" s="38"/>
      <c r="F45" s="38"/>
      <c r="G45" s="38"/>
      <c r="H45" s="38"/>
      <c r="I45" s="38"/>
    </row>
    <row r="46" spans="1:9">
      <c r="C46" s="79"/>
    </row>
  </sheetData>
  <sheetProtection algorithmName="SHA-512" hashValue="b4Gqpy3YAmVyS41AOHlRjfWC+dUPjd5OEkLAot4yDOw7Jzc4fIEg/jKfrwi3loU8c+HzaqtXVuB5JUqUKpbhfw==" saltValue="elJgLo6gcKDQrBgCOhH5Fg==" spinCount="100000" sheet="1" selectLockedCells="1"/>
  <mergeCells count="6">
    <mergeCell ref="C1:F1"/>
    <mergeCell ref="C2:F2"/>
    <mergeCell ref="C3:F3"/>
    <mergeCell ref="C4:F4"/>
    <mergeCell ref="A38:C38"/>
    <mergeCell ref="E38:F38"/>
  </mergeCell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Header xml:space="preserve">&amp;L&amp;G&amp;R&amp;12EXPERIMENTAL  STREAM
PROTOTYPING COST REPORT
</oddHeader>
    <oddFooter>&amp;L&amp;8Canada Media Fund - Experimental Stream - Prototyping Cost Report Template - Version 1.3&amp;R&amp;9&amp;P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0"/>
  <sheetViews>
    <sheetView zoomScale="90" zoomScaleNormal="90" workbookViewId="0">
      <selection activeCell="A43" sqref="A43:C43"/>
    </sheetView>
  </sheetViews>
  <sheetFormatPr defaultRowHeight="12"/>
  <cols>
    <col min="1" max="1" width="5.140625" style="1" customWidth="1"/>
    <col min="2" max="2" width="43.7109375" style="1" customWidth="1"/>
    <col min="3" max="3" width="10" style="1" bestFit="1" customWidth="1"/>
    <col min="4" max="4" width="12" style="1" bestFit="1" customWidth="1"/>
    <col min="5" max="5" width="7.7109375" style="1" customWidth="1"/>
    <col min="6" max="11" width="10" style="1" customWidth="1"/>
    <col min="12" max="12" width="6" style="1" customWidth="1"/>
    <col min="13" max="15" width="10" style="1" customWidth="1"/>
    <col min="16" max="16" width="10.85546875" style="1" customWidth="1"/>
    <col min="17" max="18" width="13.140625" style="1" bestFit="1" customWidth="1"/>
    <col min="19" max="19" width="10.140625" style="1" bestFit="1" customWidth="1"/>
    <col min="20" max="20" width="11.85546875" style="1" bestFit="1" customWidth="1"/>
    <col min="21" max="256" width="11.42578125" style="1" customWidth="1"/>
    <col min="257" max="16384" width="9.140625" style="1"/>
  </cols>
  <sheetData>
    <row r="1" spans="1:18" s="3" customFormat="1" ht="15.75" customHeight="1">
      <c r="A1" s="69"/>
      <c r="B1" s="31" t="s">
        <v>0</v>
      </c>
      <c r="C1" s="313" t="str">
        <f>IF('Summary Page (locked)'!C1:F1="","",'Summary Page (locked)'!C1:F1)</f>
        <v/>
      </c>
      <c r="D1" s="313"/>
      <c r="E1" s="313"/>
      <c r="F1" s="313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3" customFormat="1" ht="15.75" customHeight="1">
      <c r="A2" s="69"/>
      <c r="B2" s="31" t="s">
        <v>1</v>
      </c>
      <c r="C2" s="313" t="str">
        <f>IF('Summary Page (locked)'!C2:F2="","",'Summary Page (locked)'!C2:F2)</f>
        <v/>
      </c>
      <c r="D2" s="313"/>
      <c r="E2" s="313"/>
      <c r="F2" s="442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18" s="3" customFormat="1" ht="15.75" customHeight="1">
      <c r="A3" s="69"/>
      <c r="B3" s="31" t="s">
        <v>2</v>
      </c>
      <c r="C3" s="313" t="str">
        <f>IF('Summary Page (locked)'!C3:F3="","",'Summary Page (locked)'!C3:F3)</f>
        <v/>
      </c>
      <c r="D3" s="313"/>
      <c r="E3" s="313"/>
      <c r="F3" s="442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 s="3" customFormat="1" ht="15.75" customHeight="1">
      <c r="A4" s="69"/>
      <c r="B4" s="31" t="s">
        <v>3</v>
      </c>
      <c r="C4" s="314" t="str">
        <f>IF('Summary Page (locked)'!C4:F4="","",'Summary Page (locked)'!C4:F4)</f>
        <v/>
      </c>
      <c r="D4" s="314"/>
      <c r="E4" s="314"/>
      <c r="F4" s="314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</row>
    <row r="5" spans="1:18" s="3" customFormat="1" ht="15.75" customHeight="1">
      <c r="A5" s="69"/>
      <c r="B5" s="31"/>
      <c r="C5" s="296"/>
      <c r="D5" s="296"/>
      <c r="E5" s="296"/>
      <c r="F5" s="297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</row>
    <row r="6" spans="1:18" ht="12.75" customHeight="1">
      <c r="A6" s="49"/>
      <c r="B6" s="49"/>
      <c r="C6" s="49"/>
      <c r="D6" s="49"/>
      <c r="F6" s="315" t="s">
        <v>37</v>
      </c>
      <c r="G6" s="316"/>
      <c r="H6" s="317"/>
      <c r="I6" s="316" t="s">
        <v>38</v>
      </c>
      <c r="J6" s="316"/>
      <c r="K6" s="324"/>
      <c r="M6" s="322" t="s">
        <v>39</v>
      </c>
      <c r="N6" s="323"/>
      <c r="O6" s="324" t="s">
        <v>40</v>
      </c>
      <c r="P6" s="322"/>
    </row>
    <row r="7" spans="1:18" s="38" customFormat="1" ht="27" customHeight="1">
      <c r="A7" s="50" t="s">
        <v>4</v>
      </c>
      <c r="B7" s="51" t="s">
        <v>5</v>
      </c>
      <c r="C7" s="65" t="s">
        <v>6</v>
      </c>
      <c r="D7" s="35" t="s">
        <v>9</v>
      </c>
      <c r="E7" s="36"/>
      <c r="F7" s="52" t="s">
        <v>41</v>
      </c>
      <c r="G7" s="52" t="s">
        <v>42</v>
      </c>
      <c r="H7" s="53" t="s">
        <v>43</v>
      </c>
      <c r="I7" s="54" t="s">
        <v>41</v>
      </c>
      <c r="J7" s="52" t="s">
        <v>42</v>
      </c>
      <c r="K7" s="52" t="s">
        <v>43</v>
      </c>
      <c r="L7" s="34"/>
      <c r="M7" s="52" t="s">
        <v>44</v>
      </c>
      <c r="N7" s="53" t="s">
        <v>45</v>
      </c>
      <c r="O7" s="54" t="s">
        <v>44</v>
      </c>
      <c r="P7" s="52" t="s">
        <v>45</v>
      </c>
      <c r="Q7" s="34"/>
      <c r="R7" s="37"/>
    </row>
    <row r="8" spans="1:18" s="6" customFormat="1" ht="12" customHeight="1">
      <c r="A8" s="55">
        <v>1</v>
      </c>
      <c r="B8" s="56" t="s">
        <v>11</v>
      </c>
      <c r="C8" s="109">
        <f>'Costs Detail'!C11</f>
        <v>0</v>
      </c>
      <c r="D8" s="110">
        <f>'Costs Detail'!G11</f>
        <v>0</v>
      </c>
      <c r="E8" s="111"/>
      <c r="F8" s="112">
        <f>'Costs Detail'!AA11</f>
        <v>0</v>
      </c>
      <c r="G8" s="112">
        <f>'Costs Detail'!AB11</f>
        <v>0</v>
      </c>
      <c r="H8" s="113">
        <f>'Costs Detail'!AC11</f>
        <v>0</v>
      </c>
      <c r="I8" s="114">
        <f>'Costs Detail'!AD11</f>
        <v>0</v>
      </c>
      <c r="J8" s="112">
        <f>'Costs Detail'!AE11</f>
        <v>0</v>
      </c>
      <c r="K8" s="112">
        <f>'Costs Detail'!AF11</f>
        <v>0</v>
      </c>
      <c r="L8" s="115"/>
      <c r="M8" s="112">
        <f>'Costs Detail'!AH11</f>
        <v>0</v>
      </c>
      <c r="N8" s="113">
        <f>'Costs Detail'!AI11</f>
        <v>0</v>
      </c>
      <c r="O8" s="114">
        <f>'Costs Detail'!AJ11</f>
        <v>0</v>
      </c>
      <c r="P8" s="112">
        <f>'Costs Detail'!AK11</f>
        <v>0</v>
      </c>
    </row>
    <row r="9" spans="1:18" s="6" customFormat="1" ht="12" customHeight="1">
      <c r="A9" s="55">
        <v>2</v>
      </c>
      <c r="B9" s="56" t="s">
        <v>12</v>
      </c>
      <c r="C9" s="109">
        <f>'Costs Detail'!C21</f>
        <v>0</v>
      </c>
      <c r="D9" s="110">
        <f>'Costs Detail'!G21</f>
        <v>0</v>
      </c>
      <c r="E9" s="111"/>
      <c r="F9" s="112">
        <f>'Costs Detail'!AA21</f>
        <v>0</v>
      </c>
      <c r="G9" s="112">
        <f>'Costs Detail'!AB21</f>
        <v>0</v>
      </c>
      <c r="H9" s="113">
        <f>'Costs Detail'!AC21</f>
        <v>0</v>
      </c>
      <c r="I9" s="114">
        <f>'Costs Detail'!AD21</f>
        <v>0</v>
      </c>
      <c r="J9" s="112">
        <f>'Costs Detail'!AE21</f>
        <v>0</v>
      </c>
      <c r="K9" s="112">
        <f>'Costs Detail'!AF21</f>
        <v>0</v>
      </c>
      <c r="L9" s="115"/>
      <c r="M9" s="112">
        <f>'Costs Detail'!AH21</f>
        <v>0</v>
      </c>
      <c r="N9" s="113">
        <f>'Costs Detail'!AI21</f>
        <v>0</v>
      </c>
      <c r="O9" s="114">
        <f>'Costs Detail'!AJ21</f>
        <v>0</v>
      </c>
      <c r="P9" s="112">
        <f>'Costs Detail'!AK21</f>
        <v>0</v>
      </c>
    </row>
    <row r="10" spans="1:18" s="6" customFormat="1" ht="12" customHeight="1">
      <c r="A10" s="55">
        <v>3</v>
      </c>
      <c r="B10" s="56" t="s">
        <v>13</v>
      </c>
      <c r="C10" s="109">
        <f>'Costs Detail'!C29</f>
        <v>0</v>
      </c>
      <c r="D10" s="110">
        <f>'Costs Detail'!G29</f>
        <v>0</v>
      </c>
      <c r="E10" s="111"/>
      <c r="F10" s="112">
        <f>'Costs Detail'!AA29</f>
        <v>0</v>
      </c>
      <c r="G10" s="112">
        <f>'Costs Detail'!AB29</f>
        <v>0</v>
      </c>
      <c r="H10" s="113">
        <f>'Costs Detail'!AC29</f>
        <v>0</v>
      </c>
      <c r="I10" s="114">
        <f>'Costs Detail'!AD29</f>
        <v>0</v>
      </c>
      <c r="J10" s="112">
        <f>'Costs Detail'!AE29</f>
        <v>0</v>
      </c>
      <c r="K10" s="112">
        <f>'Costs Detail'!AF29</f>
        <v>0</v>
      </c>
      <c r="L10" s="115"/>
      <c r="M10" s="112">
        <f>'Costs Detail'!AH29</f>
        <v>0</v>
      </c>
      <c r="N10" s="113">
        <f>'Costs Detail'!AI29</f>
        <v>0</v>
      </c>
      <c r="O10" s="114">
        <f>'Costs Detail'!AJ29</f>
        <v>0</v>
      </c>
      <c r="P10" s="112">
        <f>'Costs Detail'!AK29</f>
        <v>0</v>
      </c>
    </row>
    <row r="11" spans="1:18" s="59" customFormat="1" ht="12" customHeight="1">
      <c r="A11" s="57"/>
      <c r="B11" s="58" t="s">
        <v>14</v>
      </c>
      <c r="C11" s="116">
        <f>SUM(C8:C10)</f>
        <v>0</v>
      </c>
      <c r="D11" s="117">
        <f>SUM(D8:D10)</f>
        <v>0</v>
      </c>
      <c r="E11" s="118"/>
      <c r="F11" s="119">
        <f t="shared" ref="F11:K11" si="0">SUM(F8:F10)</f>
        <v>0</v>
      </c>
      <c r="G11" s="119">
        <f t="shared" si="0"/>
        <v>0</v>
      </c>
      <c r="H11" s="120">
        <f t="shared" si="0"/>
        <v>0</v>
      </c>
      <c r="I11" s="121">
        <f t="shared" si="0"/>
        <v>0</v>
      </c>
      <c r="J11" s="119">
        <f t="shared" si="0"/>
        <v>0</v>
      </c>
      <c r="K11" s="119">
        <f t="shared" si="0"/>
        <v>0</v>
      </c>
      <c r="L11" s="122"/>
      <c r="M11" s="119">
        <f>SUM(M8:M10)</f>
        <v>0</v>
      </c>
      <c r="N11" s="120">
        <f>SUM(N8:N10)</f>
        <v>0</v>
      </c>
      <c r="O11" s="121">
        <f>SUM(O8:O10)</f>
        <v>0</v>
      </c>
      <c r="P11" s="119">
        <f>SUM(P8:P10)</f>
        <v>0</v>
      </c>
    </row>
    <row r="12" spans="1:18" s="6" customFormat="1" ht="6" customHeight="1">
      <c r="A12" s="60"/>
      <c r="C12" s="123"/>
      <c r="D12" s="124"/>
      <c r="E12" s="123"/>
      <c r="F12" s="115"/>
      <c r="G12" s="115"/>
      <c r="H12" s="115"/>
      <c r="I12" s="125"/>
      <c r="J12" s="115"/>
      <c r="K12" s="115"/>
      <c r="L12" s="115"/>
      <c r="M12" s="115"/>
      <c r="N12" s="115"/>
      <c r="O12" s="125"/>
      <c r="P12" s="115"/>
    </row>
    <row r="13" spans="1:18" s="6" customFormat="1" ht="12" customHeight="1">
      <c r="A13" s="55">
        <v>4</v>
      </c>
      <c r="B13" s="56" t="s">
        <v>15</v>
      </c>
      <c r="C13" s="109">
        <f>'Costs Detail'!C44</f>
        <v>0</v>
      </c>
      <c r="D13" s="110">
        <f>'Costs Detail'!G44</f>
        <v>0</v>
      </c>
      <c r="E13" s="111"/>
      <c r="F13" s="126">
        <f>'Costs Detail'!AA44</f>
        <v>0</v>
      </c>
      <c r="G13" s="126">
        <f>'Costs Detail'!AB44</f>
        <v>0</v>
      </c>
      <c r="H13" s="127">
        <f>'Costs Detail'!AC44</f>
        <v>0</v>
      </c>
      <c r="I13" s="128">
        <f>'Costs Detail'!AD44</f>
        <v>0</v>
      </c>
      <c r="J13" s="126">
        <f>'Costs Detail'!AE44</f>
        <v>0</v>
      </c>
      <c r="K13" s="126">
        <f>'Costs Detail'!AF44</f>
        <v>0</v>
      </c>
      <c r="L13" s="115"/>
      <c r="M13" s="126">
        <f>'Costs Detail'!AH44</f>
        <v>0</v>
      </c>
      <c r="N13" s="127">
        <f>'Costs Detail'!AI44</f>
        <v>0</v>
      </c>
      <c r="O13" s="128">
        <f>'Costs Detail'!AJ44</f>
        <v>0</v>
      </c>
      <c r="P13" s="126">
        <f>'Costs Detail'!AK44</f>
        <v>0</v>
      </c>
    </row>
    <row r="14" spans="1:18" s="6" customFormat="1" ht="12" customHeight="1">
      <c r="A14" s="55">
        <v>5</v>
      </c>
      <c r="B14" s="56" t="s">
        <v>16</v>
      </c>
      <c r="C14" s="109">
        <f>'Costs Detail'!C58</f>
        <v>0</v>
      </c>
      <c r="D14" s="110">
        <f>'Costs Detail'!G58</f>
        <v>0</v>
      </c>
      <c r="E14" s="111"/>
      <c r="F14" s="126">
        <f>'Costs Detail'!AA58</f>
        <v>0</v>
      </c>
      <c r="G14" s="126">
        <f>'Costs Detail'!AB58</f>
        <v>0</v>
      </c>
      <c r="H14" s="127">
        <f>'Costs Detail'!AC58</f>
        <v>0</v>
      </c>
      <c r="I14" s="128">
        <f>'Costs Detail'!AD58</f>
        <v>0</v>
      </c>
      <c r="J14" s="126">
        <f>'Costs Detail'!AE58</f>
        <v>0</v>
      </c>
      <c r="K14" s="126">
        <f>'Costs Detail'!AF58</f>
        <v>0</v>
      </c>
      <c r="L14" s="115"/>
      <c r="M14" s="126">
        <f>'Costs Detail'!AH58</f>
        <v>0</v>
      </c>
      <c r="N14" s="127">
        <f>'Costs Detail'!AI58</f>
        <v>0</v>
      </c>
      <c r="O14" s="128">
        <f>'Costs Detail'!AJ58</f>
        <v>0</v>
      </c>
      <c r="P14" s="126">
        <f>'Costs Detail'!AK58</f>
        <v>0</v>
      </c>
    </row>
    <row r="15" spans="1:18" s="6" customFormat="1" ht="12" customHeight="1">
      <c r="A15" s="55">
        <v>6</v>
      </c>
      <c r="B15" s="56" t="s">
        <v>17</v>
      </c>
      <c r="C15" s="109">
        <f>'Costs Detail'!C68</f>
        <v>0</v>
      </c>
      <c r="D15" s="110">
        <f>'Costs Detail'!G68</f>
        <v>0</v>
      </c>
      <c r="E15" s="111"/>
      <c r="F15" s="126">
        <f>'Costs Detail'!AA68</f>
        <v>0</v>
      </c>
      <c r="G15" s="126">
        <f>'Costs Detail'!AB68</f>
        <v>0</v>
      </c>
      <c r="H15" s="127">
        <f>'Costs Detail'!AC68</f>
        <v>0</v>
      </c>
      <c r="I15" s="114">
        <f>'Costs Detail'!AD68</f>
        <v>0</v>
      </c>
      <c r="J15" s="112">
        <f>'Costs Detail'!AE68</f>
        <v>0</v>
      </c>
      <c r="K15" s="112">
        <f>'Costs Detail'!AF68</f>
        <v>0</v>
      </c>
      <c r="L15" s="115"/>
      <c r="M15" s="126">
        <f>'Costs Detail'!AH68</f>
        <v>0</v>
      </c>
      <c r="N15" s="127">
        <f>'Costs Detail'!AI68</f>
        <v>0</v>
      </c>
      <c r="O15" s="114">
        <f>'Costs Detail'!AJ68</f>
        <v>0</v>
      </c>
      <c r="P15" s="112">
        <f>'Costs Detail'!AK68</f>
        <v>0</v>
      </c>
    </row>
    <row r="16" spans="1:18" s="6" customFormat="1" ht="12" customHeight="1">
      <c r="A16" s="55">
        <v>7</v>
      </c>
      <c r="B16" s="56" t="s">
        <v>18</v>
      </c>
      <c r="C16" s="109">
        <f>'Costs Detail'!C80</f>
        <v>0</v>
      </c>
      <c r="D16" s="110">
        <f>'Costs Detail'!G80</f>
        <v>0</v>
      </c>
      <c r="E16" s="111"/>
      <c r="F16" s="126">
        <f>'Costs Detail'!AA80</f>
        <v>0</v>
      </c>
      <c r="G16" s="126">
        <f>'Costs Detail'!AB80</f>
        <v>0</v>
      </c>
      <c r="H16" s="127">
        <f>'Costs Detail'!AC80</f>
        <v>0</v>
      </c>
      <c r="I16" s="128">
        <f>'Costs Detail'!AD80</f>
        <v>0</v>
      </c>
      <c r="J16" s="126">
        <f>'Costs Detail'!AE80</f>
        <v>0</v>
      </c>
      <c r="K16" s="126">
        <f>'Costs Detail'!AF80</f>
        <v>0</v>
      </c>
      <c r="L16" s="115"/>
      <c r="M16" s="126">
        <f>'Costs Detail'!AH80</f>
        <v>0</v>
      </c>
      <c r="N16" s="127">
        <f>'Costs Detail'!AI80</f>
        <v>0</v>
      </c>
      <c r="O16" s="128">
        <f>'Costs Detail'!AJ80</f>
        <v>0</v>
      </c>
      <c r="P16" s="126">
        <f>'Costs Detail'!AK80</f>
        <v>0</v>
      </c>
    </row>
    <row r="17" spans="1:16" s="6" customFormat="1" ht="12" customHeight="1">
      <c r="A17" s="55">
        <v>8</v>
      </c>
      <c r="B17" s="56" t="s">
        <v>19</v>
      </c>
      <c r="C17" s="109">
        <f>'Costs Detail'!C87</f>
        <v>0</v>
      </c>
      <c r="D17" s="110">
        <f>'Costs Detail'!G87</f>
        <v>0</v>
      </c>
      <c r="E17" s="111"/>
      <c r="F17" s="112">
        <f>'Costs Detail'!AA87</f>
        <v>0</v>
      </c>
      <c r="G17" s="112">
        <f>'Costs Detail'!AB87</f>
        <v>0</v>
      </c>
      <c r="H17" s="113">
        <f>'Costs Detail'!AC87</f>
        <v>0</v>
      </c>
      <c r="I17" s="114">
        <f>'Costs Detail'!AD87</f>
        <v>0</v>
      </c>
      <c r="J17" s="112">
        <f>'Costs Detail'!AE87</f>
        <v>0</v>
      </c>
      <c r="K17" s="112">
        <f>'Costs Detail'!AF87</f>
        <v>0</v>
      </c>
      <c r="L17" s="115"/>
      <c r="M17" s="112">
        <f>'Costs Detail'!AH87</f>
        <v>0</v>
      </c>
      <c r="N17" s="113">
        <f>'Costs Detail'!AI87</f>
        <v>0</v>
      </c>
      <c r="O17" s="114">
        <f>'Costs Detail'!AJ87</f>
        <v>0</v>
      </c>
      <c r="P17" s="112">
        <f>'Costs Detail'!AK87</f>
        <v>0</v>
      </c>
    </row>
    <row r="18" spans="1:16" s="6" customFormat="1" ht="12" customHeight="1">
      <c r="A18" s="55">
        <v>9</v>
      </c>
      <c r="B18" s="56" t="s">
        <v>20</v>
      </c>
      <c r="C18" s="109">
        <f>'Costs Detail'!C93</f>
        <v>0</v>
      </c>
      <c r="D18" s="110">
        <f>'Costs Detail'!G93</f>
        <v>0</v>
      </c>
      <c r="E18" s="111"/>
      <c r="F18" s="112">
        <f>'Costs Detail'!AA93</f>
        <v>0</v>
      </c>
      <c r="G18" s="112">
        <f>'Costs Detail'!AB93</f>
        <v>0</v>
      </c>
      <c r="H18" s="113">
        <f>'Costs Detail'!AC93</f>
        <v>0</v>
      </c>
      <c r="I18" s="114">
        <f>'Costs Detail'!AD93</f>
        <v>0</v>
      </c>
      <c r="J18" s="112">
        <f>'Costs Detail'!AE93</f>
        <v>0</v>
      </c>
      <c r="K18" s="112">
        <f>'Costs Detail'!AF93</f>
        <v>0</v>
      </c>
      <c r="L18" s="115"/>
      <c r="M18" s="112">
        <f>'Costs Detail'!AH93</f>
        <v>0</v>
      </c>
      <c r="N18" s="113">
        <f>'Costs Detail'!AI93</f>
        <v>0</v>
      </c>
      <c r="O18" s="114">
        <f>'Costs Detail'!AJ93</f>
        <v>0</v>
      </c>
      <c r="P18" s="112">
        <f>'Costs Detail'!AK93</f>
        <v>0</v>
      </c>
    </row>
    <row r="19" spans="1:16" s="6" customFormat="1" ht="12" customHeight="1">
      <c r="A19" s="55">
        <v>10</v>
      </c>
      <c r="B19" s="56" t="s">
        <v>21</v>
      </c>
      <c r="C19" s="109">
        <f>'Costs Detail'!C108</f>
        <v>0</v>
      </c>
      <c r="D19" s="110">
        <f>'Costs Detail'!G108</f>
        <v>0</v>
      </c>
      <c r="E19" s="111"/>
      <c r="F19" s="112">
        <f>'Costs Detail'!AA108</f>
        <v>0</v>
      </c>
      <c r="G19" s="112">
        <f>'Costs Detail'!AB108</f>
        <v>0</v>
      </c>
      <c r="H19" s="113">
        <f>'Costs Detail'!AC108</f>
        <v>0</v>
      </c>
      <c r="I19" s="114">
        <f>'Costs Detail'!AD108</f>
        <v>0</v>
      </c>
      <c r="J19" s="112">
        <f>'Costs Detail'!AE108</f>
        <v>0</v>
      </c>
      <c r="K19" s="112">
        <f>'Costs Detail'!AF108</f>
        <v>0</v>
      </c>
      <c r="L19" s="115"/>
      <c r="M19" s="112">
        <f>'Costs Detail'!AH108</f>
        <v>0</v>
      </c>
      <c r="N19" s="113">
        <f>'Costs Detail'!AI108</f>
        <v>0</v>
      </c>
      <c r="O19" s="114">
        <f>'Costs Detail'!AJ108</f>
        <v>0</v>
      </c>
      <c r="P19" s="112">
        <f>'Costs Detail'!AK108</f>
        <v>0</v>
      </c>
    </row>
    <row r="20" spans="1:16" s="59" customFormat="1" ht="12" customHeight="1">
      <c r="A20" s="57"/>
      <c r="B20" s="39" t="s">
        <v>22</v>
      </c>
      <c r="C20" s="129">
        <f>SUM(C13:C19)</f>
        <v>0</v>
      </c>
      <c r="D20" s="130">
        <f>SUM(D13:D19)</f>
        <v>0</v>
      </c>
      <c r="E20" s="131"/>
      <c r="F20" s="119">
        <f t="shared" ref="F20:K20" si="1">SUM(F13:F19)</f>
        <v>0</v>
      </c>
      <c r="G20" s="119">
        <f t="shared" si="1"/>
        <v>0</v>
      </c>
      <c r="H20" s="120">
        <f t="shared" si="1"/>
        <v>0</v>
      </c>
      <c r="I20" s="121">
        <f t="shared" si="1"/>
        <v>0</v>
      </c>
      <c r="J20" s="119">
        <f t="shared" si="1"/>
        <v>0</v>
      </c>
      <c r="K20" s="119">
        <f t="shared" si="1"/>
        <v>0</v>
      </c>
      <c r="L20" s="122"/>
      <c r="M20" s="119">
        <f>SUM(M13:M19)</f>
        <v>0</v>
      </c>
      <c r="N20" s="120">
        <f>SUM(N13:N19)</f>
        <v>0</v>
      </c>
      <c r="O20" s="121">
        <f>SUM(O13:O19)</f>
        <v>0</v>
      </c>
      <c r="P20" s="119">
        <f>SUM(P13:P19)</f>
        <v>0</v>
      </c>
    </row>
    <row r="21" spans="1:16" s="6" customFormat="1" ht="6" customHeight="1">
      <c r="A21" s="60"/>
      <c r="B21" s="41"/>
      <c r="C21" s="132"/>
      <c r="D21" s="133"/>
      <c r="E21" s="132"/>
      <c r="F21" s="115"/>
      <c r="G21" s="115"/>
      <c r="H21" s="115"/>
      <c r="I21" s="125"/>
      <c r="J21" s="115"/>
      <c r="K21" s="115"/>
      <c r="L21" s="115"/>
      <c r="M21" s="115"/>
      <c r="N21" s="115"/>
      <c r="O21" s="125"/>
      <c r="P21" s="115"/>
    </row>
    <row r="22" spans="1:16" s="6" customFormat="1" ht="12" customHeight="1">
      <c r="A22" s="55">
        <v>11</v>
      </c>
      <c r="B22" s="56" t="s">
        <v>23</v>
      </c>
      <c r="C22" s="109">
        <f>'Costs Detail'!C123</f>
        <v>0</v>
      </c>
      <c r="D22" s="110">
        <f>'Costs Detail'!G123</f>
        <v>0</v>
      </c>
      <c r="E22" s="111"/>
      <c r="F22" s="112">
        <f>'Costs Detail'!AA123</f>
        <v>0</v>
      </c>
      <c r="G22" s="112">
        <f>'Costs Detail'!AB123</f>
        <v>0</v>
      </c>
      <c r="H22" s="113">
        <f>'Costs Detail'!AC123</f>
        <v>0</v>
      </c>
      <c r="I22" s="114">
        <f>'Costs Detail'!AD123</f>
        <v>0</v>
      </c>
      <c r="J22" s="112">
        <f>'Costs Detail'!AE123</f>
        <v>0</v>
      </c>
      <c r="K22" s="112">
        <f>'Costs Detail'!AF123</f>
        <v>0</v>
      </c>
      <c r="L22" s="115"/>
      <c r="M22" s="112">
        <f>'Costs Detail'!AH123</f>
        <v>0</v>
      </c>
      <c r="N22" s="113">
        <f>'Costs Detail'!AI123</f>
        <v>0</v>
      </c>
      <c r="O22" s="114">
        <f>'Costs Detail'!AJ123</f>
        <v>0</v>
      </c>
      <c r="P22" s="112">
        <f>'Costs Detail'!AK123</f>
        <v>0</v>
      </c>
    </row>
    <row r="23" spans="1:16" s="6" customFormat="1" ht="12" customHeight="1">
      <c r="A23" s="55">
        <v>12</v>
      </c>
      <c r="B23" s="56" t="s">
        <v>24</v>
      </c>
      <c r="C23" s="109">
        <f>'Costs Detail'!C139</f>
        <v>0</v>
      </c>
      <c r="D23" s="110">
        <f>'Costs Detail'!G139</f>
        <v>0</v>
      </c>
      <c r="E23" s="111"/>
      <c r="F23" s="112">
        <f>'Costs Detail'!AA139</f>
        <v>0</v>
      </c>
      <c r="G23" s="112">
        <f>'Costs Detail'!AB139</f>
        <v>0</v>
      </c>
      <c r="H23" s="113">
        <f>'Costs Detail'!AC139</f>
        <v>0</v>
      </c>
      <c r="I23" s="114">
        <f>'Costs Detail'!AD139</f>
        <v>0</v>
      </c>
      <c r="J23" s="112">
        <f>'Costs Detail'!AE139</f>
        <v>0</v>
      </c>
      <c r="K23" s="112">
        <f>'Costs Detail'!AF139</f>
        <v>0</v>
      </c>
      <c r="L23" s="115"/>
      <c r="M23" s="112">
        <f>'Costs Detail'!AH139</f>
        <v>0</v>
      </c>
      <c r="N23" s="113">
        <f>'Costs Detail'!AI139</f>
        <v>0</v>
      </c>
      <c r="O23" s="114">
        <f>'Costs Detail'!AJ139</f>
        <v>0</v>
      </c>
      <c r="P23" s="112">
        <f>'Costs Detail'!AK139</f>
        <v>0</v>
      </c>
    </row>
    <row r="24" spans="1:16" s="59" customFormat="1" ht="12" customHeight="1">
      <c r="A24" s="57"/>
      <c r="B24" s="39" t="s">
        <v>25</v>
      </c>
      <c r="C24" s="116">
        <f>SUM(C22:C23)</f>
        <v>0</v>
      </c>
      <c r="D24" s="117">
        <f>SUM(D22:D23)</f>
        <v>0</v>
      </c>
      <c r="E24" s="118"/>
      <c r="F24" s="119">
        <f t="shared" ref="F24:K24" si="2">SUM(F22:F23)</f>
        <v>0</v>
      </c>
      <c r="G24" s="119">
        <f t="shared" si="2"/>
        <v>0</v>
      </c>
      <c r="H24" s="120">
        <f t="shared" si="2"/>
        <v>0</v>
      </c>
      <c r="I24" s="121">
        <f t="shared" si="2"/>
        <v>0</v>
      </c>
      <c r="J24" s="119">
        <f t="shared" si="2"/>
        <v>0</v>
      </c>
      <c r="K24" s="119">
        <f t="shared" si="2"/>
        <v>0</v>
      </c>
      <c r="L24" s="122"/>
      <c r="M24" s="119">
        <f>SUM(M22:M23)</f>
        <v>0</v>
      </c>
      <c r="N24" s="120">
        <f>SUM(N22:N23)</f>
        <v>0</v>
      </c>
      <c r="O24" s="121">
        <f>SUM(O22:O23)</f>
        <v>0</v>
      </c>
      <c r="P24" s="119">
        <f>SUM(P22:P23)</f>
        <v>0</v>
      </c>
    </row>
    <row r="25" spans="1:16" s="6" customFormat="1" ht="6" customHeight="1">
      <c r="A25" s="60"/>
      <c r="B25" s="41"/>
      <c r="C25" s="123"/>
      <c r="D25" s="124"/>
      <c r="E25" s="123"/>
      <c r="F25" s="115"/>
      <c r="G25" s="115"/>
      <c r="H25" s="115"/>
      <c r="I25" s="125"/>
      <c r="J25" s="115"/>
      <c r="K25" s="115"/>
      <c r="L25" s="115"/>
      <c r="M25" s="115"/>
      <c r="N25" s="115"/>
      <c r="O25" s="125"/>
      <c r="P25" s="115"/>
    </row>
    <row r="26" spans="1:16" s="59" customFormat="1" ht="12" customHeight="1">
      <c r="A26" s="57"/>
      <c r="B26" s="39" t="s">
        <v>46</v>
      </c>
      <c r="C26" s="129">
        <f>C20+C24</f>
        <v>0</v>
      </c>
      <c r="D26" s="223"/>
      <c r="E26" s="222"/>
      <c r="F26" s="222"/>
      <c r="G26" s="222"/>
      <c r="H26" s="222"/>
      <c r="I26" s="223"/>
      <c r="J26" s="222"/>
      <c r="K26" s="222"/>
      <c r="L26" s="122"/>
      <c r="M26" s="222"/>
      <c r="N26" s="222"/>
      <c r="O26" s="223"/>
      <c r="P26" s="222"/>
    </row>
    <row r="27" spans="1:16" s="6" customFormat="1" ht="6" customHeight="1">
      <c r="A27" s="60"/>
      <c r="B27" s="41"/>
      <c r="C27" s="132"/>
      <c r="D27" s="133"/>
      <c r="E27" s="132"/>
      <c r="F27" s="115"/>
      <c r="G27" s="115"/>
      <c r="H27" s="115"/>
      <c r="I27" s="125"/>
      <c r="J27" s="115"/>
      <c r="K27" s="115"/>
      <c r="L27" s="115"/>
      <c r="M27" s="115"/>
      <c r="N27" s="115"/>
      <c r="O27" s="125"/>
      <c r="P27" s="115"/>
    </row>
    <row r="28" spans="1:16" s="6" customFormat="1" ht="6" customHeight="1">
      <c r="A28" s="62"/>
      <c r="B28" s="41"/>
      <c r="C28" s="123"/>
      <c r="D28" s="124"/>
      <c r="E28" s="123"/>
      <c r="F28" s="115"/>
      <c r="G28" s="115"/>
      <c r="H28" s="115"/>
      <c r="I28" s="125"/>
      <c r="J28" s="115"/>
      <c r="K28" s="115"/>
      <c r="L28" s="115"/>
      <c r="M28" s="115"/>
      <c r="N28" s="115"/>
      <c r="O28" s="125"/>
      <c r="P28" s="115"/>
    </row>
    <row r="29" spans="1:16" s="6" customFormat="1" ht="12" customHeight="1">
      <c r="A29" s="55">
        <v>15</v>
      </c>
      <c r="B29" s="56" t="s">
        <v>27</v>
      </c>
      <c r="C29" s="109">
        <f>'Costs Detail'!C156</f>
        <v>0</v>
      </c>
      <c r="D29" s="110">
        <f>'Costs Detail'!G156</f>
        <v>0</v>
      </c>
      <c r="E29" s="111"/>
      <c r="F29" s="112">
        <f>'Costs Detail'!AA156</f>
        <v>0</v>
      </c>
      <c r="G29" s="112">
        <f>'Costs Detail'!AB156</f>
        <v>0</v>
      </c>
      <c r="H29" s="113">
        <f>'Costs Detail'!AC156</f>
        <v>0</v>
      </c>
      <c r="I29" s="114">
        <f>'Costs Detail'!AD156</f>
        <v>0</v>
      </c>
      <c r="J29" s="112">
        <f>'Costs Detail'!AE156</f>
        <v>0</v>
      </c>
      <c r="K29" s="112">
        <f>'Costs Detail'!AF156</f>
        <v>0</v>
      </c>
      <c r="L29" s="115"/>
      <c r="M29" s="112">
        <f>'Costs Detail'!AH156</f>
        <v>0</v>
      </c>
      <c r="N29" s="113">
        <f>'Costs Detail'!AI156</f>
        <v>0</v>
      </c>
      <c r="O29" s="114">
        <f>'Costs Detail'!AJ156</f>
        <v>0</v>
      </c>
      <c r="P29" s="112">
        <f>'Costs Detail'!AK156</f>
        <v>0</v>
      </c>
    </row>
    <row r="30" spans="1:16" s="6" customFormat="1" ht="12" customHeight="1">
      <c r="A30" s="61"/>
      <c r="B30" s="39" t="s">
        <v>47</v>
      </c>
      <c r="C30" s="116">
        <f>SUM(C29:C29)</f>
        <v>0</v>
      </c>
      <c r="D30" s="117">
        <f>SUM(D29:D29)</f>
        <v>0</v>
      </c>
      <c r="E30" s="118"/>
      <c r="F30" s="119">
        <f t="shared" ref="F30:K30" si="3">F29</f>
        <v>0</v>
      </c>
      <c r="G30" s="119">
        <f t="shared" si="3"/>
        <v>0</v>
      </c>
      <c r="H30" s="120">
        <f t="shared" si="3"/>
        <v>0</v>
      </c>
      <c r="I30" s="121">
        <f t="shared" si="3"/>
        <v>0</v>
      </c>
      <c r="J30" s="119">
        <f t="shared" si="3"/>
        <v>0</v>
      </c>
      <c r="K30" s="119">
        <f t="shared" si="3"/>
        <v>0</v>
      </c>
      <c r="L30" s="115"/>
      <c r="M30" s="119">
        <f>M29</f>
        <v>0</v>
      </c>
      <c r="N30" s="120">
        <f>N29</f>
        <v>0</v>
      </c>
      <c r="O30" s="121">
        <f>O29</f>
        <v>0</v>
      </c>
      <c r="P30" s="119">
        <f>P29</f>
        <v>0</v>
      </c>
    </row>
    <row r="31" spans="1:16" s="6" customFormat="1" ht="12" customHeight="1">
      <c r="A31" s="61"/>
      <c r="B31" s="224"/>
      <c r="C31" s="225"/>
      <c r="D31" s="228"/>
      <c r="E31" s="225"/>
      <c r="F31" s="226"/>
      <c r="G31" s="226"/>
      <c r="H31" s="226"/>
      <c r="I31" s="227"/>
      <c r="J31" s="226"/>
      <c r="K31" s="226"/>
      <c r="L31" s="115"/>
      <c r="M31" s="226"/>
      <c r="N31" s="226"/>
      <c r="O31" s="227"/>
      <c r="P31" s="226"/>
    </row>
    <row r="32" spans="1:16" s="6" customFormat="1" ht="13.5" customHeight="1">
      <c r="A32" s="229"/>
      <c r="B32" s="230" t="s">
        <v>29</v>
      </c>
      <c r="C32" s="232"/>
      <c r="D32" s="233"/>
      <c r="E32" s="234"/>
      <c r="F32" s="235"/>
      <c r="G32" s="235"/>
      <c r="H32" s="236"/>
      <c r="I32" s="237"/>
      <c r="J32" s="235"/>
      <c r="K32" s="235"/>
      <c r="L32" s="115"/>
      <c r="M32" s="235"/>
      <c r="N32" s="236"/>
      <c r="O32" s="237"/>
      <c r="P32" s="235"/>
    </row>
    <row r="33" spans="1:16" s="59" customFormat="1" ht="12" customHeight="1">
      <c r="A33" s="63" t="s">
        <v>30</v>
      </c>
      <c r="B33" s="56" t="s">
        <v>31</v>
      </c>
      <c r="C33" s="231">
        <f>'Costs Detail'!C160</f>
        <v>0</v>
      </c>
      <c r="D33" s="117">
        <f>'Costs Detail'!G160</f>
        <v>0</v>
      </c>
      <c r="E33" s="118"/>
      <c r="F33" s="119" t="str">
        <f>'Costs Detail'!AA160</f>
        <v>0</v>
      </c>
      <c r="G33" s="119" t="str">
        <f>'Costs Detail'!AB160</f>
        <v>0</v>
      </c>
      <c r="H33" s="120" t="str">
        <f>'Costs Detail'!AC160</f>
        <v>0</v>
      </c>
      <c r="I33" s="121" t="str">
        <f>'Costs Detail'!AD160</f>
        <v>0</v>
      </c>
      <c r="J33" s="119" t="str">
        <f>'Costs Detail'!AE160</f>
        <v>0</v>
      </c>
      <c r="K33" s="119" t="str">
        <f>'Costs Detail'!AF160</f>
        <v>0</v>
      </c>
      <c r="L33" s="122"/>
      <c r="M33" s="119">
        <f>'Costs Detail'!AH160</f>
        <v>0</v>
      </c>
      <c r="N33" s="120" t="str">
        <f>'Costs Detail'!AI160</f>
        <v>0</v>
      </c>
      <c r="O33" s="121">
        <f>'Costs Detail'!AJ160</f>
        <v>0</v>
      </c>
      <c r="P33" s="119" t="str">
        <f>'Costs Detail'!AK160</f>
        <v>0</v>
      </c>
    </row>
    <row r="34" spans="1:16" s="59" customFormat="1" ht="12" customHeight="1">
      <c r="A34" s="63" t="s">
        <v>32</v>
      </c>
      <c r="B34" s="56" t="s">
        <v>33</v>
      </c>
      <c r="C34" s="116">
        <f>'Costs Detail'!C162</f>
        <v>0</v>
      </c>
      <c r="D34" s="117">
        <f>'Costs Detail'!G162</f>
        <v>0</v>
      </c>
      <c r="E34" s="118"/>
      <c r="F34" s="119" t="str">
        <f>'Costs Detail'!AA162</f>
        <v>0</v>
      </c>
      <c r="G34" s="119" t="str">
        <f>'Costs Detail'!AB162</f>
        <v>0</v>
      </c>
      <c r="H34" s="120" t="str">
        <f>'Costs Detail'!AC162</f>
        <v>0</v>
      </c>
      <c r="I34" s="121" t="str">
        <f>'Costs Detail'!AD162</f>
        <v>0</v>
      </c>
      <c r="J34" s="119" t="str">
        <f>'Costs Detail'!AE162</f>
        <v>0</v>
      </c>
      <c r="K34" s="119" t="str">
        <f>'Costs Detail'!AF162</f>
        <v>0</v>
      </c>
      <c r="L34" s="122"/>
      <c r="M34" s="119">
        <f>'Costs Detail'!AH162</f>
        <v>0</v>
      </c>
      <c r="N34" s="120" t="str">
        <f>'Costs Detail'!AI162</f>
        <v>0</v>
      </c>
      <c r="O34" s="121">
        <f>'Costs Detail'!AJ162</f>
        <v>0</v>
      </c>
      <c r="P34" s="119" t="str">
        <f>'Costs Detail'!AK162</f>
        <v>0</v>
      </c>
    </row>
    <row r="35" spans="1:16" s="6" customFormat="1" ht="6" customHeight="1">
      <c r="A35" s="62"/>
      <c r="C35" s="134"/>
      <c r="D35" s="135"/>
      <c r="E35" s="134"/>
      <c r="F35" s="115"/>
      <c r="G35" s="115"/>
      <c r="H35" s="115"/>
      <c r="I35" s="125"/>
      <c r="J35" s="115"/>
      <c r="K35" s="115"/>
      <c r="L35" s="115"/>
      <c r="M35" s="115"/>
      <c r="N35" s="115"/>
      <c r="O35" s="125"/>
      <c r="P35" s="115"/>
    </row>
    <row r="36" spans="1:16" s="59" customFormat="1" ht="12" customHeight="1">
      <c r="A36" s="38"/>
      <c r="B36" s="38"/>
      <c r="C36" s="136"/>
      <c r="D36" s="137"/>
      <c r="E36" s="136"/>
      <c r="F36" s="138">
        <f>'Costs Detail'!AA166</f>
        <v>0</v>
      </c>
      <c r="G36" s="138">
        <f>'Costs Detail'!AB166</f>
        <v>0</v>
      </c>
      <c r="H36" s="139">
        <f>'Costs Detail'!AC166</f>
        <v>0</v>
      </c>
      <c r="I36" s="140">
        <f>'Costs Detail'!AD166</f>
        <v>0</v>
      </c>
      <c r="J36" s="138">
        <f>'Costs Detail'!AE166</f>
        <v>0</v>
      </c>
      <c r="K36" s="138">
        <f>'Costs Detail'!AF166</f>
        <v>0</v>
      </c>
      <c r="L36" s="136"/>
      <c r="M36" s="138">
        <f>'Costs Detail'!AH166</f>
        <v>0</v>
      </c>
      <c r="N36" s="139">
        <f>'Costs Detail'!AI166</f>
        <v>0</v>
      </c>
      <c r="O36" s="140">
        <f>'Costs Detail'!AJ166</f>
        <v>0</v>
      </c>
      <c r="P36" s="138">
        <f>'Costs Detail'!AK166</f>
        <v>0</v>
      </c>
    </row>
    <row r="37" spans="1:16" ht="12" customHeight="1">
      <c r="B37" s="24"/>
      <c r="C37" s="141"/>
      <c r="D37" s="142"/>
      <c r="E37" s="141"/>
      <c r="F37" s="143"/>
      <c r="G37" s="144"/>
      <c r="H37" s="144"/>
      <c r="I37" s="142"/>
      <c r="J37" s="141"/>
      <c r="K37" s="145"/>
      <c r="L37" s="141"/>
      <c r="M37" s="143"/>
      <c r="N37" s="144"/>
      <c r="O37" s="142"/>
      <c r="P37" s="145"/>
    </row>
    <row r="38" spans="1:16" ht="12.75" thickBot="1">
      <c r="A38" s="64"/>
      <c r="B38" s="48" t="s">
        <v>34</v>
      </c>
      <c r="C38" s="146">
        <f>'Costs Detail'!C166</f>
        <v>0</v>
      </c>
      <c r="D38" s="147">
        <f>'Costs Detail'!G166</f>
        <v>0</v>
      </c>
      <c r="E38" s="148"/>
      <c r="F38" s="319">
        <f>SUM(F36:H36)</f>
        <v>0</v>
      </c>
      <c r="G38" s="320"/>
      <c r="H38" s="321"/>
      <c r="I38" s="320">
        <f>SUM(I36:K36)</f>
        <v>0</v>
      </c>
      <c r="J38" s="320"/>
      <c r="K38" s="326"/>
      <c r="L38" s="144"/>
      <c r="M38" s="319">
        <f>SUM(M36:N36)</f>
        <v>0</v>
      </c>
      <c r="N38" s="321"/>
      <c r="O38" s="321">
        <f>SUM(O36:P36)</f>
        <v>0</v>
      </c>
      <c r="P38" s="325"/>
    </row>
    <row r="39" spans="1:16" ht="12.75" thickTop="1">
      <c r="C39" s="145"/>
      <c r="D39" s="145"/>
      <c r="E39" s="145"/>
      <c r="F39" s="145"/>
      <c r="G39" s="145"/>
      <c r="H39" s="143"/>
      <c r="I39" s="145"/>
      <c r="J39" s="145"/>
      <c r="K39" s="145"/>
      <c r="L39" s="145"/>
      <c r="M39" s="145"/>
      <c r="N39" s="145"/>
      <c r="O39" s="143"/>
      <c r="P39" s="145"/>
    </row>
    <row r="40" spans="1:16">
      <c r="A40" s="24" t="str">
        <f>IF(OR(SUM(F36:H36)&lt;&gt;C38,SUM(I36:K36)&lt;&gt;D38),"COST ALLOCATION - N.B. There is a cost allocation error. Please ensure all lines in the cost report Detail are allocated to 'Internal', 'Related' or 'External' for both Budget and Total Costs.","")</f>
        <v/>
      </c>
    </row>
    <row r="41" spans="1:16">
      <c r="A41" s="24" t="str">
        <f>IF(OR(SUM(M36:N36)&lt;&gt;C38,SUM(O36:P36)&lt;&gt;D38),"COST ORIGIN - N.B. There is a cost origin error. Please ensure all lines in the cost report Detail are allocated to 'Canadian' or 'Non-Canadian' for both Budget and Total Costs.","")</f>
        <v/>
      </c>
    </row>
    <row r="42" spans="1:16">
      <c r="A42" s="24"/>
      <c r="C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1:16" ht="33" customHeight="1">
      <c r="A43" s="311"/>
      <c r="B43" s="311"/>
      <c r="C43" s="311"/>
      <c r="E43" s="318" t="str">
        <f>IF('Summary Page (locked)'!E38:F38="","",'Summary Page (locked)'!E38:F38)</f>
        <v/>
      </c>
      <c r="F43" s="318"/>
    </row>
    <row r="44" spans="1:16">
      <c r="A44" s="1" t="s">
        <v>35</v>
      </c>
      <c r="B44" s="38"/>
      <c r="C44" s="38"/>
      <c r="D44" s="38"/>
      <c r="E44" s="1" t="s">
        <v>36</v>
      </c>
    </row>
    <row r="50" spans="1:15" ht="12.75" customHeight="1">
      <c r="A50" s="38"/>
      <c r="B50" s="38"/>
      <c r="C50" s="38"/>
      <c r="D50" s="38"/>
      <c r="E50" s="38"/>
      <c r="F50" s="38"/>
      <c r="G50" s="38"/>
      <c r="H50" s="38"/>
      <c r="I50" s="38"/>
      <c r="N50" s="38"/>
      <c r="O50" s="38"/>
    </row>
  </sheetData>
  <sheetProtection algorithmName="SHA-512" hashValue="m4k7qkOiF5JGiVu4NWgqKj9zT4+0mzgd1OPAZ3UVIBYzTKfo+uHK6gOdOxjjw8711dT0adhZSAdR4NSb/k0GvA==" saltValue="B73BcHjqDZdB105gF2Tsiw==" spinCount="100000" sheet="1" selectLockedCells="1"/>
  <mergeCells count="14">
    <mergeCell ref="A43:C43"/>
    <mergeCell ref="E43:F43"/>
    <mergeCell ref="F38:H38"/>
    <mergeCell ref="M6:N6"/>
    <mergeCell ref="O6:P6"/>
    <mergeCell ref="M38:N38"/>
    <mergeCell ref="O38:P38"/>
    <mergeCell ref="I38:K38"/>
    <mergeCell ref="I6:K6"/>
    <mergeCell ref="C1:F1"/>
    <mergeCell ref="C2:F2"/>
    <mergeCell ref="C3:F3"/>
    <mergeCell ref="C4:F4"/>
    <mergeCell ref="F6:H6"/>
  </mergeCells>
  <pageMargins left="0.55118110236220474" right="0.55118110236220474" top="1.1811023622047245" bottom="0.98425196850393704" header="0.51181102362204722" footer="0.51181102362204722"/>
  <pageSetup scale="61" orientation="landscape" r:id="rId1"/>
  <headerFooter alignWithMargins="0">
    <oddHeader xml:space="preserve">&amp;L&amp;G&amp;R&amp;12EXPERIMENTAL  STREAM
PROTOTYPING COST REPORT
</oddHeader>
    <oddFooter>&amp;L&amp;8Canada Media Fund - Experimental Stream - Prototyping Cost Report Template - Version 1.3&amp;R&amp;9&amp;P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R196"/>
  <sheetViews>
    <sheetView tabSelected="1" topLeftCell="A164" zoomScale="80" zoomScaleNormal="80" workbookViewId="0">
      <selection activeCell="A192" sqref="A192:XFD196"/>
    </sheetView>
  </sheetViews>
  <sheetFormatPr defaultRowHeight="12" customHeight="1"/>
  <cols>
    <col min="1" max="1" width="7.7109375" style="16" customWidth="1"/>
    <col min="2" max="2" width="36.85546875" style="22" customWidth="1"/>
    <col min="3" max="3" width="11" style="19" customWidth="1"/>
    <col min="4" max="4" width="2.28515625" style="19" customWidth="1"/>
    <col min="5" max="6" width="11.28515625" style="19" customWidth="1"/>
    <col min="7" max="7" width="13.7109375" style="20" customWidth="1"/>
    <col min="8" max="8" width="14.28515625" style="20" bestFit="1" customWidth="1"/>
    <col min="9" max="9" width="14.7109375" style="3" bestFit="1" customWidth="1"/>
    <col min="10" max="12" width="12.85546875" style="3" customWidth="1"/>
    <col min="13" max="13" width="14.7109375" style="6" bestFit="1" customWidth="1"/>
    <col min="14" max="26" width="12.85546875" style="3" customWidth="1"/>
    <col min="27" max="28" width="10.140625" style="3" bestFit="1" customWidth="1"/>
    <col min="29" max="29" width="7.7109375" style="3" bestFit="1" customWidth="1"/>
    <col min="30" max="31" width="10.140625" style="3" bestFit="1" customWidth="1"/>
    <col min="32" max="32" width="7.7109375" style="3" bestFit="1" customWidth="1"/>
    <col min="33" max="33" width="4.28515625" style="3" customWidth="1"/>
    <col min="34" max="34" width="10.140625" style="6" bestFit="1" customWidth="1"/>
    <col min="35" max="35" width="12.42578125" style="6" bestFit="1" customWidth="1"/>
    <col min="36" max="36" width="10.140625" style="6" bestFit="1" customWidth="1"/>
    <col min="37" max="37" width="12.42578125" style="6" bestFit="1" customWidth="1"/>
    <col min="38" max="256" width="11.42578125" style="3" customWidth="1"/>
    <col min="257" max="16384" width="9.140625" style="3"/>
  </cols>
  <sheetData>
    <row r="1" spans="1:44" ht="23.25" customHeight="1">
      <c r="A1" s="354" t="s">
        <v>48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67"/>
      <c r="R1" s="67"/>
      <c r="S1" s="67"/>
      <c r="T1" s="67"/>
      <c r="U1" s="67"/>
      <c r="V1" s="67"/>
      <c r="W1" s="67"/>
      <c r="X1" s="67"/>
      <c r="Y1" s="67"/>
      <c r="Z1" s="67"/>
      <c r="AA1" s="23"/>
      <c r="AB1" s="23"/>
      <c r="AC1" s="23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24"/>
    </row>
    <row r="2" spans="1:44" ht="23.25" customHeight="1">
      <c r="A2" s="357" t="s">
        <v>49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67"/>
      <c r="R2" s="67"/>
      <c r="S2" s="67"/>
      <c r="T2" s="67"/>
      <c r="U2" s="67"/>
      <c r="V2" s="67"/>
      <c r="W2" s="67"/>
      <c r="X2" s="67"/>
      <c r="Y2" s="67"/>
      <c r="Z2" s="67"/>
      <c r="AA2" s="23"/>
      <c r="AB2" s="23"/>
      <c r="AC2" s="23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24"/>
    </row>
    <row r="3" spans="1:44" s="13" customFormat="1" ht="38.25" customHeight="1">
      <c r="A3" s="8" t="s">
        <v>50</v>
      </c>
      <c r="B3" s="9" t="s">
        <v>5</v>
      </c>
      <c r="C3" s="10" t="s">
        <v>6</v>
      </c>
      <c r="D3" s="28"/>
      <c r="E3" s="11" t="s">
        <v>7</v>
      </c>
      <c r="F3" s="11" t="s">
        <v>8</v>
      </c>
      <c r="G3" s="11" t="s">
        <v>9</v>
      </c>
      <c r="H3" s="11" t="s">
        <v>10</v>
      </c>
      <c r="I3" s="2"/>
      <c r="J3" s="12" t="s">
        <v>37</v>
      </c>
      <c r="K3" s="12" t="s">
        <v>38</v>
      </c>
      <c r="L3" s="12" t="s">
        <v>51</v>
      </c>
      <c r="M3" s="4"/>
      <c r="N3" s="12" t="s">
        <v>39</v>
      </c>
      <c r="O3" s="12" t="s">
        <v>40</v>
      </c>
      <c r="P3" s="12" t="s">
        <v>52</v>
      </c>
      <c r="Q3" s="68"/>
      <c r="R3" s="68"/>
      <c r="S3" s="68"/>
      <c r="T3" s="68"/>
      <c r="U3" s="68"/>
      <c r="V3" s="68"/>
      <c r="W3" s="68"/>
      <c r="X3" s="68"/>
      <c r="Y3" s="68"/>
      <c r="Z3" s="68"/>
      <c r="AA3" s="2"/>
      <c r="AB3" s="2"/>
      <c r="AC3" s="2"/>
      <c r="AH3" s="4"/>
      <c r="AI3" s="4"/>
      <c r="AJ3" s="4"/>
      <c r="AK3" s="4"/>
    </row>
    <row r="4" spans="1:44" ht="12.75" customHeight="1" thickBot="1">
      <c r="A4" s="25"/>
      <c r="B4" s="1"/>
      <c r="C4" s="14"/>
      <c r="D4" s="14"/>
      <c r="E4" s="14"/>
      <c r="F4" s="14"/>
      <c r="G4" s="15"/>
      <c r="H4" s="15"/>
      <c r="I4" s="298"/>
      <c r="J4" s="298"/>
      <c r="K4" s="298"/>
      <c r="L4" s="26"/>
      <c r="M4" s="5"/>
      <c r="N4" s="298"/>
      <c r="O4" s="298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98"/>
      <c r="AB4" s="298"/>
      <c r="AC4" s="298"/>
      <c r="AD4" s="69"/>
      <c r="AE4" s="69"/>
      <c r="AF4" s="69"/>
      <c r="AG4" s="69"/>
      <c r="AH4" s="5"/>
      <c r="AI4" s="5"/>
      <c r="AJ4" s="5"/>
      <c r="AK4" s="5"/>
      <c r="AL4" s="69"/>
      <c r="AM4" s="69"/>
      <c r="AN4" s="69"/>
      <c r="AO4" s="69"/>
      <c r="AP4" s="69"/>
      <c r="AQ4" s="69"/>
      <c r="AR4" s="69"/>
    </row>
    <row r="5" spans="1:44" ht="14.25" customHeight="1" thickBot="1">
      <c r="A5" s="356" t="s">
        <v>53</v>
      </c>
      <c r="B5" s="443"/>
      <c r="C5" s="443"/>
      <c r="D5" s="443"/>
      <c r="E5" s="443"/>
      <c r="F5" s="443"/>
      <c r="G5" s="443"/>
      <c r="H5" s="444"/>
      <c r="I5" s="298"/>
      <c r="J5" s="298"/>
      <c r="K5" s="298"/>
      <c r="L5" s="298"/>
      <c r="M5" s="5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344" t="s">
        <v>54</v>
      </c>
      <c r="AB5" s="345"/>
      <c r="AC5" s="345"/>
      <c r="AD5" s="345"/>
      <c r="AE5" s="345"/>
      <c r="AF5" s="346"/>
      <c r="AG5" s="150"/>
      <c r="AH5" s="344" t="s">
        <v>55</v>
      </c>
      <c r="AI5" s="345"/>
      <c r="AJ5" s="345"/>
      <c r="AK5" s="346"/>
      <c r="AL5" s="69"/>
      <c r="AM5" s="69"/>
      <c r="AN5" s="69"/>
      <c r="AO5" s="69"/>
      <c r="AP5" s="69"/>
      <c r="AQ5" s="69"/>
      <c r="AR5" s="69"/>
    </row>
    <row r="6" spans="1:44" ht="12.75" customHeight="1">
      <c r="B6" s="1"/>
      <c r="C6" s="14"/>
      <c r="D6" s="14"/>
      <c r="E6" s="14"/>
      <c r="F6" s="14"/>
      <c r="G6" s="15"/>
      <c r="H6" s="15"/>
      <c r="I6" s="298"/>
      <c r="J6" s="298"/>
      <c r="K6" s="298"/>
      <c r="L6" s="298"/>
      <c r="M6" s="5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327" t="s">
        <v>56</v>
      </c>
      <c r="AB6" s="328"/>
      <c r="AC6" s="329"/>
      <c r="AD6" s="328" t="s">
        <v>57</v>
      </c>
      <c r="AE6" s="328"/>
      <c r="AF6" s="347"/>
      <c r="AG6" s="150"/>
      <c r="AH6" s="342" t="s">
        <v>56</v>
      </c>
      <c r="AI6" s="343"/>
      <c r="AJ6" s="343" t="s">
        <v>57</v>
      </c>
      <c r="AK6" s="348"/>
      <c r="AL6" s="69"/>
      <c r="AM6" s="69"/>
      <c r="AN6" s="69"/>
      <c r="AO6" s="69"/>
      <c r="AP6" s="69"/>
      <c r="AQ6" s="69"/>
      <c r="AR6" s="69"/>
    </row>
    <row r="7" spans="1:44" s="13" customFormat="1" ht="12.75" customHeight="1">
      <c r="A7" s="17">
        <v>1</v>
      </c>
      <c r="B7" s="355" t="s">
        <v>11</v>
      </c>
      <c r="C7" s="442"/>
      <c r="D7" s="442"/>
      <c r="E7" s="442"/>
      <c r="F7" s="442"/>
      <c r="G7" s="442"/>
      <c r="H7" s="445"/>
      <c r="I7" s="18"/>
      <c r="J7" s="18"/>
      <c r="K7" s="18"/>
      <c r="L7" s="18"/>
      <c r="M7" s="66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49" t="s">
        <v>41</v>
      </c>
      <c r="AB7" s="149" t="s">
        <v>42</v>
      </c>
      <c r="AC7" s="153" t="s">
        <v>43</v>
      </c>
      <c r="AD7" s="154" t="s">
        <v>41</v>
      </c>
      <c r="AE7" s="149" t="s">
        <v>42</v>
      </c>
      <c r="AF7" s="149" t="s">
        <v>43</v>
      </c>
      <c r="AG7" s="150"/>
      <c r="AH7" s="149" t="s">
        <v>44</v>
      </c>
      <c r="AI7" s="153" t="s">
        <v>58</v>
      </c>
      <c r="AJ7" s="155" t="s">
        <v>44</v>
      </c>
      <c r="AK7" s="149" t="s">
        <v>58</v>
      </c>
    </row>
    <row r="8" spans="1:44" ht="12.75">
      <c r="A8" s="178" t="s">
        <v>59</v>
      </c>
      <c r="B8" s="101" t="s">
        <v>60</v>
      </c>
      <c r="C8" s="179"/>
      <c r="D8" s="94"/>
      <c r="E8" s="179"/>
      <c r="F8" s="192"/>
      <c r="G8" s="106">
        <f>E8+F8</f>
        <v>0</v>
      </c>
      <c r="H8" s="106">
        <f>C8-G8</f>
        <v>0</v>
      </c>
      <c r="I8" s="165" t="str">
        <f>IF(AND($C8="",$E8="",$F8=""),"",IF(AND(OR($C8&lt;&gt;"",$G8&lt;&gt;""),OR(J8="",K8="")),"Select values! -&gt;",""))</f>
        <v/>
      </c>
      <c r="J8" s="181"/>
      <c r="K8" s="181"/>
      <c r="L8" s="182" t="str">
        <f>IF(J8=K8,"-", "Allocation change")</f>
        <v>-</v>
      </c>
      <c r="M8" s="165" t="str">
        <f>IF(AND($C8="",$E8="",$F8=""),"",IF(AND(OR($C8&lt;&gt;"",$G8&lt;&gt;""),OR(N8="",O8="")),"Select values! -&gt;",""))</f>
        <v/>
      </c>
      <c r="N8" s="181" t="s">
        <v>44</v>
      </c>
      <c r="O8" s="181" t="s">
        <v>44</v>
      </c>
      <c r="P8" s="182" t="str">
        <f>IF(N8=O8,"-","Origin change")</f>
        <v>-</v>
      </c>
      <c r="Q8" s="27"/>
      <c r="R8" s="27"/>
      <c r="S8" s="27"/>
      <c r="T8" s="27"/>
      <c r="U8" s="27"/>
      <c r="V8" s="27"/>
      <c r="W8" s="27"/>
      <c r="X8" s="27"/>
      <c r="Y8" s="27"/>
      <c r="Z8" s="27"/>
      <c r="AA8" s="149" t="str">
        <f>IF(J8="Internal",C8,"-")</f>
        <v>-</v>
      </c>
      <c r="AB8" s="149" t="str">
        <f>IF(J8="Related",C8,"-")</f>
        <v>-</v>
      </c>
      <c r="AC8" s="153" t="str">
        <f>IF(J8="External",C8,"-")</f>
        <v>-</v>
      </c>
      <c r="AD8" s="154" t="str">
        <f>IF(K8="Internal",G8,"-")</f>
        <v>-</v>
      </c>
      <c r="AE8" s="149" t="str">
        <f>IF(K8="Related",G8,"-")</f>
        <v>-</v>
      </c>
      <c r="AF8" s="149" t="str">
        <f>IF(K8="External",G8,"-")</f>
        <v>-</v>
      </c>
      <c r="AG8" s="156"/>
      <c r="AH8" s="149" t="str">
        <f>IF($N8="Canadian",IF($C8="","-",$C8),"-")</f>
        <v>-</v>
      </c>
      <c r="AI8" s="153" t="str">
        <f>IF($N8="Non-Canadian",IF($C8="","-",$C8),"-")</f>
        <v>-</v>
      </c>
      <c r="AJ8" s="155" t="str">
        <f>IF($O8="Canadian",IF($G8=0,"-",$G8),"-")</f>
        <v>-</v>
      </c>
      <c r="AK8" s="149" t="str">
        <f>IF($O8="Non-Canadian",IF($G8=0,"-",$G8),"-")</f>
        <v>-</v>
      </c>
      <c r="AL8" s="69"/>
      <c r="AM8" s="69"/>
      <c r="AN8" s="69"/>
      <c r="AO8" s="69"/>
      <c r="AP8" s="69"/>
      <c r="AQ8" s="69"/>
      <c r="AR8" s="69"/>
    </row>
    <row r="9" spans="1:44" s="69" customFormat="1" ht="12.75">
      <c r="A9" s="358" t="s">
        <v>61</v>
      </c>
      <c r="B9" s="359"/>
      <c r="C9" s="359"/>
      <c r="D9" s="359"/>
      <c r="E9" s="359"/>
      <c r="F9" s="359"/>
      <c r="G9" s="359"/>
      <c r="H9" s="359"/>
      <c r="I9" s="359"/>
      <c r="J9" s="359"/>
      <c r="K9" s="359"/>
      <c r="L9" s="359"/>
      <c r="M9" s="359"/>
      <c r="N9" s="359"/>
      <c r="O9" s="359"/>
      <c r="P9" s="359"/>
      <c r="Q9" s="27"/>
      <c r="R9" s="27"/>
      <c r="S9" s="27"/>
      <c r="T9" s="27"/>
      <c r="U9" s="27"/>
      <c r="V9" s="27"/>
      <c r="W9" s="27"/>
      <c r="X9" s="27"/>
      <c r="Y9" s="27"/>
      <c r="Z9" s="27"/>
      <c r="AA9" s="149"/>
      <c r="AB9" s="149"/>
      <c r="AC9" s="153"/>
      <c r="AD9" s="154"/>
      <c r="AE9" s="149"/>
      <c r="AF9" s="149"/>
      <c r="AG9" s="156"/>
      <c r="AH9" s="149"/>
      <c r="AI9" s="153"/>
      <c r="AJ9" s="155"/>
      <c r="AK9" s="149"/>
    </row>
    <row r="10" spans="1:44" ht="12.75" customHeight="1">
      <c r="A10" s="168"/>
      <c r="B10" s="169"/>
      <c r="C10" s="170"/>
      <c r="D10" s="95"/>
      <c r="E10" s="170"/>
      <c r="F10" s="171"/>
      <c r="G10" s="172">
        <f>E10+F10</f>
        <v>0</v>
      </c>
      <c r="H10" s="172">
        <f>C10-G10</f>
        <v>0</v>
      </c>
      <c r="I10" s="165" t="str">
        <f>IF(AND($C10="",$E10="",$F10=""),"",IF(AND(OR($C10&lt;&gt;"",$G10&lt;&gt;""),OR(J10="",K10="")),"Select values! -&gt;",""))</f>
        <v/>
      </c>
      <c r="J10" s="173"/>
      <c r="K10" s="173"/>
      <c r="L10" s="174" t="str">
        <f>IF(J10=K10,"-", "Allocation change")</f>
        <v>-</v>
      </c>
      <c r="M10" s="165" t="str">
        <f t="shared" ref="M10:M67" si="0">IF(AND($C10="",$E10="",$F10=""),"",IF(AND(OR($C10&lt;&gt;"",$G10&lt;&gt;""),OR(N10="",O10="")),"Select values! -&gt;",""))</f>
        <v/>
      </c>
      <c r="N10" s="173" t="s">
        <v>44</v>
      </c>
      <c r="O10" s="173" t="s">
        <v>44</v>
      </c>
      <c r="P10" s="174" t="str">
        <f>IF(N10=O10,"-","Origin change")</f>
        <v>-</v>
      </c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149" t="str">
        <f>IF(J10="Internal",C10,"-")</f>
        <v>-</v>
      </c>
      <c r="AB10" s="149" t="str">
        <f>IF(J10="Related",C10,"-")</f>
        <v>-</v>
      </c>
      <c r="AC10" s="153" t="str">
        <f>IF(J10="External",C10,"-")</f>
        <v>-</v>
      </c>
      <c r="AD10" s="154" t="str">
        <f>IF(K10="Internal",G10,"-")</f>
        <v>-</v>
      </c>
      <c r="AE10" s="149" t="str">
        <f>IF(K10="Related",G10,"-")</f>
        <v>-</v>
      </c>
      <c r="AF10" s="149" t="str">
        <f>IF(K10="External",G10,"-")</f>
        <v>-</v>
      </c>
      <c r="AG10" s="156"/>
      <c r="AH10" s="149" t="str">
        <f>IF($N10="Canadian",IF($C10="","-",$C10),"-")</f>
        <v>-</v>
      </c>
      <c r="AI10" s="153" t="str">
        <f>IF($N10="Non-Canadian",IF($C10="","-",$C10),"-")</f>
        <v>-</v>
      </c>
      <c r="AJ10" s="155" t="str">
        <f>IF($O10="Canadian",IF($G10=0,"-",$G10),"-")</f>
        <v>-</v>
      </c>
      <c r="AK10" s="149" t="str">
        <f>IF($O10="Non-Canadian",IF($G10=0,"-",$G10),"-")</f>
        <v>-</v>
      </c>
      <c r="AL10" s="69"/>
      <c r="AM10" s="69"/>
      <c r="AN10" s="69"/>
      <c r="AO10" s="69"/>
      <c r="AP10" s="69"/>
      <c r="AQ10" s="69"/>
      <c r="AR10" s="69"/>
    </row>
    <row r="11" spans="1:44" s="13" customFormat="1" ht="12.75" customHeight="1">
      <c r="A11" s="17">
        <v>1</v>
      </c>
      <c r="B11" s="100" t="s">
        <v>62</v>
      </c>
      <c r="C11" s="104">
        <f>ROUND(SUM(C8:C10),0)</f>
        <v>0</v>
      </c>
      <c r="D11" s="105"/>
      <c r="E11" s="104">
        <f>ROUND(SUM(E8:E10),0)</f>
        <v>0</v>
      </c>
      <c r="F11" s="104">
        <f>ROUND(SUM(F8:F10),0)</f>
        <v>0</v>
      </c>
      <c r="G11" s="104">
        <f>ROUND(SUM(G8:G10),0)</f>
        <v>0</v>
      </c>
      <c r="H11" s="104">
        <f>SUM(H8:H10)</f>
        <v>0</v>
      </c>
      <c r="I11" s="165"/>
      <c r="J11" s="176"/>
      <c r="K11" s="176"/>
      <c r="L11" s="176"/>
      <c r="M11" s="165"/>
      <c r="N11" s="176"/>
      <c r="O11" s="176"/>
      <c r="P11" s="176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57">
        <f t="shared" ref="AA11:AF11" si="1">ROUND(SUM(AA8:AA10),0)</f>
        <v>0</v>
      </c>
      <c r="AB11" s="157">
        <f t="shared" si="1"/>
        <v>0</v>
      </c>
      <c r="AC11" s="158">
        <f t="shared" si="1"/>
        <v>0</v>
      </c>
      <c r="AD11" s="152">
        <f t="shared" si="1"/>
        <v>0</v>
      </c>
      <c r="AE11" s="157">
        <f t="shared" si="1"/>
        <v>0</v>
      </c>
      <c r="AF11" s="157">
        <f t="shared" si="1"/>
        <v>0</v>
      </c>
      <c r="AG11" s="150"/>
      <c r="AH11" s="157">
        <f>ROUND(SUM(AH8:AH10),0)</f>
        <v>0</v>
      </c>
      <c r="AI11" s="158">
        <f>ROUND(SUM(AI8:AI10),0)</f>
        <v>0</v>
      </c>
      <c r="AJ11" s="159">
        <f>ROUND(SUM(AJ8:AJ10),0)</f>
        <v>0</v>
      </c>
      <c r="AK11" s="157">
        <f>ROUND(SUM(AK8:AK10),0)</f>
        <v>0</v>
      </c>
    </row>
    <row r="12" spans="1:44" ht="12.75" customHeight="1">
      <c r="A12" s="177"/>
      <c r="B12" s="102"/>
      <c r="C12" s="95"/>
      <c r="D12" s="95"/>
      <c r="E12" s="95"/>
      <c r="F12" s="95"/>
      <c r="G12" s="107"/>
      <c r="H12" s="107"/>
      <c r="I12" s="165"/>
      <c r="J12" s="299"/>
      <c r="K12" s="299"/>
      <c r="L12" s="299"/>
      <c r="M12" s="165"/>
      <c r="N12" s="299"/>
      <c r="O12" s="299"/>
      <c r="P12" s="299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156"/>
      <c r="AB12" s="156"/>
      <c r="AC12" s="156"/>
      <c r="AD12" s="156"/>
      <c r="AE12" s="156"/>
      <c r="AF12" s="156"/>
      <c r="AG12" s="156"/>
      <c r="AH12" s="151"/>
      <c r="AI12" s="151"/>
      <c r="AJ12" s="151"/>
      <c r="AK12" s="151"/>
      <c r="AL12" s="69"/>
      <c r="AM12" s="69"/>
      <c r="AN12" s="69"/>
      <c r="AO12" s="69"/>
      <c r="AP12" s="69"/>
      <c r="AQ12" s="69"/>
      <c r="AR12" s="69"/>
    </row>
    <row r="13" spans="1:44" s="13" customFormat="1" ht="12.75" customHeight="1">
      <c r="A13" s="17">
        <v>2</v>
      </c>
      <c r="B13" s="330" t="s">
        <v>12</v>
      </c>
      <c r="C13" s="331"/>
      <c r="D13" s="331"/>
      <c r="E13" s="331"/>
      <c r="F13" s="331"/>
      <c r="G13" s="331"/>
      <c r="H13" s="332"/>
      <c r="I13" s="165"/>
      <c r="J13" s="176"/>
      <c r="K13" s="176"/>
      <c r="L13" s="176"/>
      <c r="M13" s="165"/>
      <c r="N13" s="176"/>
      <c r="O13" s="176"/>
      <c r="P13" s="176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49" t="s">
        <v>41</v>
      </c>
      <c r="AB13" s="149" t="s">
        <v>42</v>
      </c>
      <c r="AC13" s="153" t="s">
        <v>43</v>
      </c>
      <c r="AD13" s="155" t="s">
        <v>41</v>
      </c>
      <c r="AE13" s="149" t="s">
        <v>42</v>
      </c>
      <c r="AF13" s="149" t="s">
        <v>43</v>
      </c>
      <c r="AG13" s="150"/>
      <c r="AH13" s="149" t="s">
        <v>44</v>
      </c>
      <c r="AI13" s="153" t="s">
        <v>45</v>
      </c>
      <c r="AJ13" s="155" t="s">
        <v>44</v>
      </c>
      <c r="AK13" s="149" t="s">
        <v>45</v>
      </c>
    </row>
    <row r="14" spans="1:44" s="13" customFormat="1" ht="12.75" customHeight="1">
      <c r="A14" s="352" t="s">
        <v>63</v>
      </c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49"/>
      <c r="AB14" s="149"/>
      <c r="AC14" s="153"/>
      <c r="AD14" s="155"/>
      <c r="AE14" s="149"/>
      <c r="AF14" s="149"/>
      <c r="AG14" s="150"/>
      <c r="AH14" s="149"/>
      <c r="AI14" s="153"/>
      <c r="AJ14" s="155"/>
      <c r="AK14" s="149"/>
    </row>
    <row r="15" spans="1:44" ht="12.75" customHeight="1">
      <c r="A15" s="178" t="s">
        <v>64</v>
      </c>
      <c r="B15" s="101" t="s">
        <v>65</v>
      </c>
      <c r="C15" s="179"/>
      <c r="D15" s="95"/>
      <c r="E15" s="179"/>
      <c r="F15" s="180"/>
      <c r="G15" s="106">
        <f t="shared" ref="G15:G20" si="2">E15+F15</f>
        <v>0</v>
      </c>
      <c r="H15" s="106">
        <f t="shared" ref="H15:H20" si="3">C15-G15</f>
        <v>0</v>
      </c>
      <c r="I15" s="165" t="str">
        <f t="shared" ref="I15:I20" si="4">IF(AND($C15="",$E15="",$F15=""),"",IF(AND(OR($C15&lt;&gt;"",$G15&lt;&gt;""),OR(J15="",K15="")),"Select values! -&gt;",""))</f>
        <v/>
      </c>
      <c r="J15" s="181"/>
      <c r="K15" s="181"/>
      <c r="L15" s="182" t="str">
        <f t="shared" ref="L15:L20" si="5">IF(J15=K15,"-", "Allocation change")</f>
        <v>-</v>
      </c>
      <c r="M15" s="165" t="str">
        <f t="shared" si="0"/>
        <v/>
      </c>
      <c r="N15" s="181" t="s">
        <v>44</v>
      </c>
      <c r="O15" s="181" t="s">
        <v>44</v>
      </c>
      <c r="P15" s="182" t="str">
        <f t="shared" ref="P15:P20" si="6">IF(N15=O15,"-","Origin change")</f>
        <v>-</v>
      </c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149" t="str">
        <f t="shared" ref="AA15:AA20" si="7">IF(J15="Internal",C15,"-")</f>
        <v>-</v>
      </c>
      <c r="AB15" s="149" t="str">
        <f t="shared" ref="AB15:AB20" si="8">IF(J15="Related",C15,"-")</f>
        <v>-</v>
      </c>
      <c r="AC15" s="153" t="str">
        <f t="shared" ref="AC15:AC20" si="9">IF(J15="External",C15,"-")</f>
        <v>-</v>
      </c>
      <c r="AD15" s="155" t="str">
        <f t="shared" ref="AD15:AD20" si="10">IF(K15="Internal",G15,"-")</f>
        <v>-</v>
      </c>
      <c r="AE15" s="149" t="str">
        <f t="shared" ref="AE15:AE20" si="11">IF(K15="Related",G15,"-")</f>
        <v>-</v>
      </c>
      <c r="AF15" s="149" t="str">
        <f t="shared" ref="AF15:AF20" si="12">IF(K15="External",G15,"-")</f>
        <v>-</v>
      </c>
      <c r="AG15" s="156"/>
      <c r="AH15" s="149" t="str">
        <f t="shared" ref="AH15:AH20" si="13">IF($N15="Canadian",IF($C15="","-",$C15),"-")</f>
        <v>-</v>
      </c>
      <c r="AI15" s="153" t="str">
        <f t="shared" ref="AI15:AI20" si="14">IF($N15="Non-Canadian",IF($C15="","-",$C15),"-")</f>
        <v>-</v>
      </c>
      <c r="AJ15" s="155" t="str">
        <f t="shared" ref="AJ15:AJ20" si="15">IF($O15="Canadian",IF($G15=0,"-",$G15),"-")</f>
        <v>-</v>
      </c>
      <c r="AK15" s="149" t="str">
        <f t="shared" ref="AK15:AK20" si="16">IF($O15="Non-Canadian",IF($G15=0,"-",$G15),"-")</f>
        <v>-</v>
      </c>
      <c r="AL15" s="69"/>
      <c r="AM15" s="69"/>
      <c r="AN15" s="69"/>
      <c r="AO15" s="69"/>
      <c r="AP15" s="69"/>
      <c r="AQ15" s="69"/>
      <c r="AR15" s="69"/>
    </row>
    <row r="16" spans="1:44" ht="12.75" customHeight="1">
      <c r="A16" s="178" t="s">
        <v>66</v>
      </c>
      <c r="B16" s="101" t="s">
        <v>67</v>
      </c>
      <c r="C16" s="179"/>
      <c r="D16" s="95"/>
      <c r="E16" s="179"/>
      <c r="F16" s="180"/>
      <c r="G16" s="106">
        <f t="shared" si="2"/>
        <v>0</v>
      </c>
      <c r="H16" s="106">
        <f t="shared" si="3"/>
        <v>0</v>
      </c>
      <c r="I16" s="165" t="str">
        <f t="shared" si="4"/>
        <v/>
      </c>
      <c r="J16" s="181"/>
      <c r="K16" s="181"/>
      <c r="L16" s="182" t="str">
        <f t="shared" si="5"/>
        <v>-</v>
      </c>
      <c r="M16" s="165" t="str">
        <f t="shared" si="0"/>
        <v/>
      </c>
      <c r="N16" s="181" t="s">
        <v>44</v>
      </c>
      <c r="O16" s="181" t="s">
        <v>44</v>
      </c>
      <c r="P16" s="182" t="str">
        <f t="shared" si="6"/>
        <v>-</v>
      </c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149" t="str">
        <f t="shared" si="7"/>
        <v>-</v>
      </c>
      <c r="AB16" s="149" t="str">
        <f t="shared" si="8"/>
        <v>-</v>
      </c>
      <c r="AC16" s="153" t="str">
        <f t="shared" si="9"/>
        <v>-</v>
      </c>
      <c r="AD16" s="155" t="str">
        <f t="shared" si="10"/>
        <v>-</v>
      </c>
      <c r="AE16" s="149" t="str">
        <f t="shared" si="11"/>
        <v>-</v>
      </c>
      <c r="AF16" s="149" t="str">
        <f t="shared" si="12"/>
        <v>-</v>
      </c>
      <c r="AG16" s="156"/>
      <c r="AH16" s="149" t="str">
        <f t="shared" si="13"/>
        <v>-</v>
      </c>
      <c r="AI16" s="153" t="str">
        <f t="shared" si="14"/>
        <v>-</v>
      </c>
      <c r="AJ16" s="155" t="str">
        <f t="shared" si="15"/>
        <v>-</v>
      </c>
      <c r="AK16" s="149" t="str">
        <f t="shared" si="16"/>
        <v>-</v>
      </c>
      <c r="AL16" s="69"/>
      <c r="AM16" s="69"/>
      <c r="AN16" s="69"/>
      <c r="AO16" s="69"/>
      <c r="AP16" s="69"/>
      <c r="AQ16" s="69"/>
      <c r="AR16" s="69"/>
    </row>
    <row r="17" spans="1:37" ht="12.75" customHeight="1">
      <c r="A17" s="178" t="s">
        <v>68</v>
      </c>
      <c r="B17" s="101" t="s">
        <v>69</v>
      </c>
      <c r="C17" s="179"/>
      <c r="D17" s="95"/>
      <c r="E17" s="179"/>
      <c r="F17" s="180"/>
      <c r="G17" s="106">
        <f t="shared" si="2"/>
        <v>0</v>
      </c>
      <c r="H17" s="106">
        <f t="shared" si="3"/>
        <v>0</v>
      </c>
      <c r="I17" s="165" t="str">
        <f t="shared" si="4"/>
        <v/>
      </c>
      <c r="J17" s="181"/>
      <c r="K17" s="181"/>
      <c r="L17" s="182" t="str">
        <f t="shared" si="5"/>
        <v>-</v>
      </c>
      <c r="M17" s="165" t="str">
        <f t="shared" si="0"/>
        <v/>
      </c>
      <c r="N17" s="181" t="s">
        <v>44</v>
      </c>
      <c r="O17" s="181" t="s">
        <v>44</v>
      </c>
      <c r="P17" s="182" t="str">
        <f t="shared" si="6"/>
        <v>-</v>
      </c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149" t="str">
        <f t="shared" si="7"/>
        <v>-</v>
      </c>
      <c r="AB17" s="149" t="str">
        <f t="shared" si="8"/>
        <v>-</v>
      </c>
      <c r="AC17" s="153" t="str">
        <f t="shared" si="9"/>
        <v>-</v>
      </c>
      <c r="AD17" s="155" t="str">
        <f t="shared" si="10"/>
        <v>-</v>
      </c>
      <c r="AE17" s="149" t="str">
        <f t="shared" si="11"/>
        <v>-</v>
      </c>
      <c r="AF17" s="149" t="str">
        <f t="shared" si="12"/>
        <v>-</v>
      </c>
      <c r="AG17" s="156"/>
      <c r="AH17" s="149" t="str">
        <f t="shared" si="13"/>
        <v>-</v>
      </c>
      <c r="AI17" s="153" t="str">
        <f t="shared" si="14"/>
        <v>-</v>
      </c>
      <c r="AJ17" s="155" t="str">
        <f t="shared" si="15"/>
        <v>-</v>
      </c>
      <c r="AK17" s="149" t="str">
        <f t="shared" si="16"/>
        <v>-</v>
      </c>
    </row>
    <row r="18" spans="1:37" ht="12.75" customHeight="1">
      <c r="A18" s="178" t="s">
        <v>70</v>
      </c>
      <c r="B18" s="101" t="s">
        <v>71</v>
      </c>
      <c r="C18" s="179"/>
      <c r="D18" s="95"/>
      <c r="E18" s="179"/>
      <c r="F18" s="180"/>
      <c r="G18" s="106">
        <f t="shared" si="2"/>
        <v>0</v>
      </c>
      <c r="H18" s="106">
        <f t="shared" si="3"/>
        <v>0</v>
      </c>
      <c r="I18" s="165" t="str">
        <f t="shared" si="4"/>
        <v/>
      </c>
      <c r="J18" s="181"/>
      <c r="K18" s="181"/>
      <c r="L18" s="182" t="str">
        <f t="shared" si="5"/>
        <v>-</v>
      </c>
      <c r="M18" s="165" t="str">
        <f t="shared" si="0"/>
        <v/>
      </c>
      <c r="N18" s="181" t="s">
        <v>44</v>
      </c>
      <c r="O18" s="181" t="s">
        <v>44</v>
      </c>
      <c r="P18" s="182" t="str">
        <f t="shared" si="6"/>
        <v>-</v>
      </c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149" t="str">
        <f t="shared" si="7"/>
        <v>-</v>
      </c>
      <c r="AB18" s="149" t="str">
        <f t="shared" si="8"/>
        <v>-</v>
      </c>
      <c r="AC18" s="153" t="str">
        <f t="shared" si="9"/>
        <v>-</v>
      </c>
      <c r="AD18" s="155" t="str">
        <f t="shared" si="10"/>
        <v>-</v>
      </c>
      <c r="AE18" s="149" t="str">
        <f t="shared" si="11"/>
        <v>-</v>
      </c>
      <c r="AF18" s="149" t="str">
        <f t="shared" si="12"/>
        <v>-</v>
      </c>
      <c r="AG18" s="156"/>
      <c r="AH18" s="149" t="str">
        <f t="shared" si="13"/>
        <v>-</v>
      </c>
      <c r="AI18" s="153" t="str">
        <f t="shared" si="14"/>
        <v>-</v>
      </c>
      <c r="AJ18" s="155" t="str">
        <f t="shared" si="15"/>
        <v>-</v>
      </c>
      <c r="AK18" s="149" t="str">
        <f t="shared" si="16"/>
        <v>-</v>
      </c>
    </row>
    <row r="19" spans="1:37" ht="12.75" customHeight="1">
      <c r="A19" s="178" t="s">
        <v>72</v>
      </c>
      <c r="B19" s="101" t="s">
        <v>73</v>
      </c>
      <c r="C19" s="179"/>
      <c r="D19" s="95"/>
      <c r="E19" s="179"/>
      <c r="F19" s="180"/>
      <c r="G19" s="106">
        <f t="shared" si="2"/>
        <v>0</v>
      </c>
      <c r="H19" s="106">
        <f t="shared" si="3"/>
        <v>0</v>
      </c>
      <c r="I19" s="165" t="str">
        <f t="shared" si="4"/>
        <v/>
      </c>
      <c r="J19" s="181"/>
      <c r="K19" s="181"/>
      <c r="L19" s="182" t="str">
        <f t="shared" si="5"/>
        <v>-</v>
      </c>
      <c r="M19" s="165" t="str">
        <f t="shared" si="0"/>
        <v/>
      </c>
      <c r="N19" s="181" t="s">
        <v>44</v>
      </c>
      <c r="O19" s="181" t="s">
        <v>44</v>
      </c>
      <c r="P19" s="182" t="str">
        <f t="shared" si="6"/>
        <v>-</v>
      </c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149" t="str">
        <f t="shared" si="7"/>
        <v>-</v>
      </c>
      <c r="AB19" s="149" t="str">
        <f t="shared" si="8"/>
        <v>-</v>
      </c>
      <c r="AC19" s="153" t="str">
        <f t="shared" si="9"/>
        <v>-</v>
      </c>
      <c r="AD19" s="155" t="str">
        <f t="shared" si="10"/>
        <v>-</v>
      </c>
      <c r="AE19" s="149" t="str">
        <f t="shared" si="11"/>
        <v>-</v>
      </c>
      <c r="AF19" s="149" t="str">
        <f t="shared" si="12"/>
        <v>-</v>
      </c>
      <c r="AG19" s="156"/>
      <c r="AH19" s="149" t="str">
        <f t="shared" si="13"/>
        <v>-</v>
      </c>
      <c r="AI19" s="153" t="str">
        <f t="shared" si="14"/>
        <v>-</v>
      </c>
      <c r="AJ19" s="155" t="str">
        <f t="shared" si="15"/>
        <v>-</v>
      </c>
      <c r="AK19" s="149" t="str">
        <f t="shared" si="16"/>
        <v>-</v>
      </c>
    </row>
    <row r="20" spans="1:37" ht="12.75" customHeight="1">
      <c r="A20" s="178"/>
      <c r="B20" s="101"/>
      <c r="C20" s="179"/>
      <c r="D20" s="95"/>
      <c r="E20" s="179"/>
      <c r="F20" s="180"/>
      <c r="G20" s="106">
        <f t="shared" si="2"/>
        <v>0</v>
      </c>
      <c r="H20" s="106">
        <f t="shared" si="3"/>
        <v>0</v>
      </c>
      <c r="I20" s="165" t="str">
        <f t="shared" si="4"/>
        <v/>
      </c>
      <c r="J20" s="181"/>
      <c r="K20" s="181"/>
      <c r="L20" s="182" t="str">
        <f t="shared" si="5"/>
        <v>-</v>
      </c>
      <c r="M20" s="165" t="str">
        <f t="shared" si="0"/>
        <v/>
      </c>
      <c r="N20" s="181" t="s">
        <v>44</v>
      </c>
      <c r="O20" s="181" t="s">
        <v>44</v>
      </c>
      <c r="P20" s="182" t="str">
        <f t="shared" si="6"/>
        <v>-</v>
      </c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49" t="str">
        <f t="shared" si="7"/>
        <v>-</v>
      </c>
      <c r="AB20" s="149" t="str">
        <f t="shared" si="8"/>
        <v>-</v>
      </c>
      <c r="AC20" s="153" t="str">
        <f t="shared" si="9"/>
        <v>-</v>
      </c>
      <c r="AD20" s="155" t="str">
        <f t="shared" si="10"/>
        <v>-</v>
      </c>
      <c r="AE20" s="149" t="str">
        <f t="shared" si="11"/>
        <v>-</v>
      </c>
      <c r="AF20" s="149" t="str">
        <f t="shared" si="12"/>
        <v>-</v>
      </c>
      <c r="AG20" s="156"/>
      <c r="AH20" s="149" t="str">
        <f t="shared" si="13"/>
        <v>-</v>
      </c>
      <c r="AI20" s="153" t="str">
        <f t="shared" si="14"/>
        <v>-</v>
      </c>
      <c r="AJ20" s="155" t="str">
        <f t="shared" si="15"/>
        <v>-</v>
      </c>
      <c r="AK20" s="149" t="str">
        <f t="shared" si="16"/>
        <v>-</v>
      </c>
    </row>
    <row r="21" spans="1:37" s="13" customFormat="1" ht="12.75" customHeight="1">
      <c r="A21" s="17">
        <v>2</v>
      </c>
      <c r="B21" s="100" t="s">
        <v>74</v>
      </c>
      <c r="C21" s="104">
        <f>ROUND(SUM(C15:C20),0)</f>
        <v>0</v>
      </c>
      <c r="D21" s="105"/>
      <c r="E21" s="104">
        <f>ROUND(SUM(E15:E20),0)</f>
        <v>0</v>
      </c>
      <c r="F21" s="183">
        <f>ROUND(SUM(F15:F20),0)</f>
        <v>0</v>
      </c>
      <c r="G21" s="104">
        <f>ROUND(SUM(G15:G20),0)</f>
        <v>0</v>
      </c>
      <c r="H21" s="104">
        <f>SUM(H15:H20)</f>
        <v>0</v>
      </c>
      <c r="I21" s="165"/>
      <c r="J21" s="176"/>
      <c r="K21" s="176"/>
      <c r="L21" s="176"/>
      <c r="M21" s="165"/>
      <c r="N21" s="176"/>
      <c r="O21" s="176"/>
      <c r="P21" s="176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57">
        <f t="shared" ref="AA21:AF21" si="17">ROUND(SUM(AA15:AA20),0)</f>
        <v>0</v>
      </c>
      <c r="AB21" s="157">
        <f t="shared" si="17"/>
        <v>0</v>
      </c>
      <c r="AC21" s="158">
        <f t="shared" si="17"/>
        <v>0</v>
      </c>
      <c r="AD21" s="159">
        <f t="shared" si="17"/>
        <v>0</v>
      </c>
      <c r="AE21" s="157">
        <f t="shared" si="17"/>
        <v>0</v>
      </c>
      <c r="AF21" s="157">
        <f t="shared" si="17"/>
        <v>0</v>
      </c>
      <c r="AG21" s="150"/>
      <c r="AH21" s="157">
        <f>ROUND(SUM(AH15:AH20),0)</f>
        <v>0</v>
      </c>
      <c r="AI21" s="158">
        <f>ROUND(SUM(AI15:AI20),0)</f>
        <v>0</v>
      </c>
      <c r="AJ21" s="159">
        <f>ROUND(SUM(AJ15:AJ20),0)</f>
        <v>0</v>
      </c>
      <c r="AK21" s="157">
        <f>ROUND(SUM(AK15:AK20),0)</f>
        <v>0</v>
      </c>
    </row>
    <row r="22" spans="1:37" ht="12.75" customHeight="1">
      <c r="A22" s="177"/>
      <c r="B22" s="102"/>
      <c r="C22" s="95"/>
      <c r="D22" s="95"/>
      <c r="E22" s="95"/>
      <c r="F22" s="95"/>
      <c r="G22" s="107"/>
      <c r="H22" s="107"/>
      <c r="I22" s="165"/>
      <c r="J22" s="299"/>
      <c r="K22" s="299"/>
      <c r="L22" s="299"/>
      <c r="M22" s="165"/>
      <c r="N22" s="299"/>
      <c r="O22" s="299"/>
      <c r="P22" s="299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300"/>
      <c r="AB22" s="300"/>
      <c r="AC22" s="300"/>
      <c r="AD22" s="156"/>
      <c r="AE22" s="156"/>
      <c r="AF22" s="156"/>
      <c r="AG22" s="156"/>
      <c r="AH22" s="160"/>
      <c r="AI22" s="160"/>
      <c r="AJ22" s="160"/>
      <c r="AK22" s="160"/>
    </row>
    <row r="23" spans="1:37" s="13" customFormat="1" ht="12.75" customHeight="1">
      <c r="A23" s="17">
        <v>3</v>
      </c>
      <c r="B23" s="330" t="s">
        <v>13</v>
      </c>
      <c r="C23" s="331"/>
      <c r="D23" s="331"/>
      <c r="E23" s="331"/>
      <c r="F23" s="331"/>
      <c r="G23" s="331"/>
      <c r="H23" s="332"/>
      <c r="I23" s="165"/>
      <c r="J23" s="176"/>
      <c r="K23" s="176"/>
      <c r="L23" s="176"/>
      <c r="M23" s="165"/>
      <c r="N23" s="176"/>
      <c r="O23" s="176"/>
      <c r="P23" s="176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49" t="s">
        <v>41</v>
      </c>
      <c r="AB23" s="149" t="s">
        <v>42</v>
      </c>
      <c r="AC23" s="153" t="s">
        <v>43</v>
      </c>
      <c r="AD23" s="155" t="s">
        <v>41</v>
      </c>
      <c r="AE23" s="149" t="s">
        <v>42</v>
      </c>
      <c r="AF23" s="149" t="s">
        <v>43</v>
      </c>
      <c r="AG23" s="150"/>
      <c r="AH23" s="149" t="s">
        <v>44</v>
      </c>
      <c r="AI23" s="153" t="s">
        <v>45</v>
      </c>
      <c r="AJ23" s="155" t="s">
        <v>44</v>
      </c>
      <c r="AK23" s="149" t="s">
        <v>45</v>
      </c>
    </row>
    <row r="24" spans="1:37" ht="12.75" customHeight="1">
      <c r="A24" s="178" t="s">
        <v>75</v>
      </c>
      <c r="B24" s="184" t="s">
        <v>76</v>
      </c>
      <c r="C24" s="179"/>
      <c r="D24" s="95"/>
      <c r="E24" s="179"/>
      <c r="F24" s="180"/>
      <c r="G24" s="106">
        <f>E24+F24</f>
        <v>0</v>
      </c>
      <c r="H24" s="106">
        <f>C24-G24</f>
        <v>0</v>
      </c>
      <c r="I24" s="165" t="str">
        <f>IF(AND($C24="",$E24="",$F24=""),"",IF(AND(OR($C24&lt;&gt;"",$G24&lt;&gt;""),OR(J24="",K24="")),"Select values! -&gt;",""))</f>
        <v/>
      </c>
      <c r="J24" s="181"/>
      <c r="K24" s="181"/>
      <c r="L24" s="182" t="str">
        <f>IF(J24=K24,"-", "Allocation change")</f>
        <v>-</v>
      </c>
      <c r="M24" s="165" t="str">
        <f t="shared" si="0"/>
        <v/>
      </c>
      <c r="N24" s="181" t="s">
        <v>44</v>
      </c>
      <c r="O24" s="181" t="s">
        <v>44</v>
      </c>
      <c r="P24" s="182" t="str">
        <f>IF(N24=O24,"-","Origin change")</f>
        <v>-</v>
      </c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149" t="str">
        <f>IF(J24="Internal",C24,"-")</f>
        <v>-</v>
      </c>
      <c r="AB24" s="149" t="str">
        <f>IF(J24="Related",C24,"-")</f>
        <v>-</v>
      </c>
      <c r="AC24" s="153" t="str">
        <f>IF(J24="External",C24,"-")</f>
        <v>-</v>
      </c>
      <c r="AD24" s="155" t="str">
        <f>IF(K24="Internal",G24,"-")</f>
        <v>-</v>
      </c>
      <c r="AE24" s="149" t="str">
        <f>IF(K24="Related",G24,"-")</f>
        <v>-</v>
      </c>
      <c r="AF24" s="149" t="str">
        <f>IF(K24="External",G24,"-")</f>
        <v>-</v>
      </c>
      <c r="AG24" s="156"/>
      <c r="AH24" s="149" t="str">
        <f>IF($N24="Canadian",IF($C24="","-",$C24),"-")</f>
        <v>-</v>
      </c>
      <c r="AI24" s="153" t="str">
        <f>IF($N24="Non-Canadian",IF($C24="","-",$C24),"-")</f>
        <v>-</v>
      </c>
      <c r="AJ24" s="155" t="str">
        <f>IF($O24="Canadian",IF($G24=0,"-",$G24),"-")</f>
        <v>-</v>
      </c>
      <c r="AK24" s="149" t="str">
        <f>IF($O24="Non-Canadian",IF($G24=0,"-",$G24),"-")</f>
        <v>-</v>
      </c>
    </row>
    <row r="25" spans="1:37" ht="12.75" customHeight="1">
      <c r="A25" s="178" t="s">
        <v>77</v>
      </c>
      <c r="B25" s="184" t="s">
        <v>78</v>
      </c>
      <c r="C25" s="179"/>
      <c r="D25" s="95"/>
      <c r="E25" s="179"/>
      <c r="F25" s="180"/>
      <c r="G25" s="106">
        <f>E25+F25</f>
        <v>0</v>
      </c>
      <c r="H25" s="106">
        <f>C25-G25</f>
        <v>0</v>
      </c>
      <c r="I25" s="165" t="str">
        <f>IF(AND($C25="",$E25="",$F25=""),"",IF(AND(OR($C25&lt;&gt;"",$G25&lt;&gt;""),OR(J25="",K25="")),"Select values! -&gt;",""))</f>
        <v/>
      </c>
      <c r="J25" s="181"/>
      <c r="K25" s="181"/>
      <c r="L25" s="182" t="str">
        <f>IF(J25=K25,"-", "Allocation change")</f>
        <v>-</v>
      </c>
      <c r="M25" s="165" t="str">
        <f t="shared" si="0"/>
        <v/>
      </c>
      <c r="N25" s="181" t="s">
        <v>44</v>
      </c>
      <c r="O25" s="181" t="s">
        <v>44</v>
      </c>
      <c r="P25" s="182" t="str">
        <f>IF(N25=O25,"-","Origin change")</f>
        <v>-</v>
      </c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149" t="str">
        <f>IF(J25="Internal",C25,"-")</f>
        <v>-</v>
      </c>
      <c r="AB25" s="149" t="str">
        <f>IF(J25="Related",C25,"-")</f>
        <v>-</v>
      </c>
      <c r="AC25" s="153" t="str">
        <f>IF(J25="External",C25,"-")</f>
        <v>-</v>
      </c>
      <c r="AD25" s="155" t="str">
        <f>IF(K25="Internal",G25,"-")</f>
        <v>-</v>
      </c>
      <c r="AE25" s="149" t="str">
        <f>IF(K25="Related",G25,"-")</f>
        <v>-</v>
      </c>
      <c r="AF25" s="149" t="str">
        <f>IF(K25="External",G25,"-")</f>
        <v>-</v>
      </c>
      <c r="AG25" s="156"/>
      <c r="AH25" s="149" t="str">
        <f>IF($N25="Canadian",IF($C25="","-",$C25),"-")</f>
        <v>-</v>
      </c>
      <c r="AI25" s="153" t="str">
        <f>IF($N25="Non-Canadian",IF($C25="","-",$C25),"-")</f>
        <v>-</v>
      </c>
      <c r="AJ25" s="155" t="str">
        <f>IF($O25="Canadian",IF($G25=0,"-",$G25),"-")</f>
        <v>-</v>
      </c>
      <c r="AK25" s="149" t="str">
        <f>IF($O25="Non-Canadian",IF($G25=0,"-",$G25),"-")</f>
        <v>-</v>
      </c>
    </row>
    <row r="26" spans="1:37" ht="12.75" customHeight="1">
      <c r="A26" s="178" t="s">
        <v>79</v>
      </c>
      <c r="B26" s="184" t="s">
        <v>80</v>
      </c>
      <c r="C26" s="179"/>
      <c r="D26" s="95"/>
      <c r="E26" s="179"/>
      <c r="F26" s="180"/>
      <c r="G26" s="106">
        <f>E26+F26</f>
        <v>0</v>
      </c>
      <c r="H26" s="106">
        <f>C26-G26</f>
        <v>0</v>
      </c>
      <c r="I26" s="165" t="str">
        <f>IF(AND($C26="",$E26="",$F26=""),"",IF(AND(OR($C26&lt;&gt;"",$G26&lt;&gt;""),OR(J26="",K26="")),"Select values! -&gt;",""))</f>
        <v/>
      </c>
      <c r="J26" s="181"/>
      <c r="K26" s="181"/>
      <c r="L26" s="182" t="str">
        <f>IF(J26=K26,"-", "Allocation change")</f>
        <v>-</v>
      </c>
      <c r="M26" s="165" t="str">
        <f t="shared" si="0"/>
        <v/>
      </c>
      <c r="N26" s="181" t="s">
        <v>44</v>
      </c>
      <c r="O26" s="181" t="s">
        <v>44</v>
      </c>
      <c r="P26" s="182" t="str">
        <f>IF(N26=O26,"-","Origin change")</f>
        <v>-</v>
      </c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149" t="str">
        <f>IF(J26="Internal",C26,"-")</f>
        <v>-</v>
      </c>
      <c r="AB26" s="149" t="str">
        <f>IF(J26="Related",C26,"-")</f>
        <v>-</v>
      </c>
      <c r="AC26" s="153" t="str">
        <f>IF(J26="External",C26,"-")</f>
        <v>-</v>
      </c>
      <c r="AD26" s="155" t="str">
        <f>IF(K26="Internal",G26,"-")</f>
        <v>-</v>
      </c>
      <c r="AE26" s="149" t="str">
        <f>IF(K26="Related",G26,"-")</f>
        <v>-</v>
      </c>
      <c r="AF26" s="149" t="str">
        <f>IF(K26="External",G26,"-")</f>
        <v>-</v>
      </c>
      <c r="AG26" s="156"/>
      <c r="AH26" s="149" t="str">
        <f>IF($N26="Canadian",IF($C26="","-",$C26),"-")</f>
        <v>-</v>
      </c>
      <c r="AI26" s="153" t="str">
        <f>IF($N26="Non-Canadian",IF($C26="","-",$C26),"-")</f>
        <v>-</v>
      </c>
      <c r="AJ26" s="155" t="str">
        <f>IF($O26="Canadian",IF($G26=0,"-",$G26),"-")</f>
        <v>-</v>
      </c>
      <c r="AK26" s="149" t="str">
        <f>IF($O26="Non-Canadian",IF($G26=0,"-",$G26),"-")</f>
        <v>-</v>
      </c>
    </row>
    <row r="27" spans="1:37" ht="12.75" customHeight="1">
      <c r="A27" s="178" t="s">
        <v>81</v>
      </c>
      <c r="B27" s="184" t="s">
        <v>82</v>
      </c>
      <c r="C27" s="179"/>
      <c r="D27" s="95"/>
      <c r="E27" s="179"/>
      <c r="F27" s="180"/>
      <c r="G27" s="106">
        <f>E27+F27</f>
        <v>0</v>
      </c>
      <c r="H27" s="106">
        <f>C27-G27</f>
        <v>0</v>
      </c>
      <c r="I27" s="165" t="str">
        <f>IF(AND($C27="",$E27="",$F27=""),"",IF(AND(OR($C27&lt;&gt;"",$G27&lt;&gt;""),OR(J27="",K27="")),"Select values! -&gt;",""))</f>
        <v/>
      </c>
      <c r="J27" s="181"/>
      <c r="K27" s="181"/>
      <c r="L27" s="182" t="str">
        <f>IF(J27=K27,"-", "Allocation change")</f>
        <v>-</v>
      </c>
      <c r="M27" s="165" t="str">
        <f t="shared" si="0"/>
        <v/>
      </c>
      <c r="N27" s="181" t="s">
        <v>44</v>
      </c>
      <c r="O27" s="181" t="s">
        <v>44</v>
      </c>
      <c r="P27" s="182" t="str">
        <f>IF(N27=O27,"-","Origin change")</f>
        <v>-</v>
      </c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149" t="str">
        <f>IF(J27="Internal",C27,"-")</f>
        <v>-</v>
      </c>
      <c r="AB27" s="149" t="str">
        <f>IF(J27="Related",C27,"-")</f>
        <v>-</v>
      </c>
      <c r="AC27" s="153" t="str">
        <f>IF(J27="External",C27,"-")</f>
        <v>-</v>
      </c>
      <c r="AD27" s="155" t="str">
        <f>IF(K27="Internal",G27,"-")</f>
        <v>-</v>
      </c>
      <c r="AE27" s="149" t="str">
        <f>IF(K27="Related",G27,"-")</f>
        <v>-</v>
      </c>
      <c r="AF27" s="149" t="str">
        <f>IF(K27="External",G27,"-")</f>
        <v>-</v>
      </c>
      <c r="AG27" s="156"/>
      <c r="AH27" s="149" t="str">
        <f>IF($N27="Canadian",IF($C27="","-",$C27),"-")</f>
        <v>-</v>
      </c>
      <c r="AI27" s="153" t="str">
        <f>IF($N27="Non-Canadian",IF($C27="","-",$C27),"-")</f>
        <v>-</v>
      </c>
      <c r="AJ27" s="155" t="str">
        <f>IF($O27="Canadian",IF($G27=0,"-",$G27),"-")</f>
        <v>-</v>
      </c>
      <c r="AK27" s="149" t="str">
        <f>IF($O27="Non-Canadian",IF($G27=0,"-",$G27),"-")</f>
        <v>-</v>
      </c>
    </row>
    <row r="28" spans="1:37" ht="12.75" customHeight="1">
      <c r="A28" s="178"/>
      <c r="B28" s="184"/>
      <c r="C28" s="179"/>
      <c r="D28" s="95"/>
      <c r="E28" s="179"/>
      <c r="F28" s="180"/>
      <c r="G28" s="106">
        <f>E28+F28</f>
        <v>0</v>
      </c>
      <c r="H28" s="106">
        <f>C28-G28</f>
        <v>0</v>
      </c>
      <c r="I28" s="165" t="str">
        <f>IF(AND($C28="",$E28="",$F28=""),"",IF(AND(OR($C28&lt;&gt;"",$G28&lt;&gt;""),OR(J28="",K28="")),"Select values! -&gt;",""))</f>
        <v/>
      </c>
      <c r="J28" s="181"/>
      <c r="K28" s="181"/>
      <c r="L28" s="182" t="str">
        <f>IF(J28=K28,"-", "Allocation change")</f>
        <v>-</v>
      </c>
      <c r="M28" s="165" t="str">
        <f t="shared" si="0"/>
        <v/>
      </c>
      <c r="N28" s="181" t="s">
        <v>44</v>
      </c>
      <c r="O28" s="181" t="s">
        <v>44</v>
      </c>
      <c r="P28" s="182" t="str">
        <f>IF(N28=O28,"-","Origin change")</f>
        <v>-</v>
      </c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149" t="str">
        <f>IF(J28="Internal",C28,"-")</f>
        <v>-</v>
      </c>
      <c r="AB28" s="149" t="str">
        <f>IF(J28="Related",C28,"-")</f>
        <v>-</v>
      </c>
      <c r="AC28" s="153" t="str">
        <f>IF(J28="External",C28,"-")</f>
        <v>-</v>
      </c>
      <c r="AD28" s="155" t="str">
        <f>IF(K28="Internal",G28,"-")</f>
        <v>-</v>
      </c>
      <c r="AE28" s="149" t="str">
        <f>IF(K28="Related",G28,"-")</f>
        <v>-</v>
      </c>
      <c r="AF28" s="149" t="str">
        <f>IF(K28="External",G28,"-")</f>
        <v>-</v>
      </c>
      <c r="AG28" s="156"/>
      <c r="AH28" s="149" t="str">
        <f>IF($N28="Canadian",IF($C28="","-",$C28),"-")</f>
        <v>-</v>
      </c>
      <c r="AI28" s="153" t="str">
        <f>IF($N28="Non-Canadian",IF($C28="","-",$C28),"-")</f>
        <v>-</v>
      </c>
      <c r="AJ28" s="155" t="str">
        <f>IF($O28="Canadian",IF($G28=0,"-",$G28),"-")</f>
        <v>-</v>
      </c>
      <c r="AK28" s="149" t="str">
        <f>IF($O28="Non-Canadian",IF($G28=0,"-",$G28),"-")</f>
        <v>-</v>
      </c>
    </row>
    <row r="29" spans="1:37" s="13" customFormat="1" ht="12.75" customHeight="1">
      <c r="A29" s="17">
        <v>3</v>
      </c>
      <c r="B29" s="185" t="s">
        <v>83</v>
      </c>
      <c r="C29" s="104">
        <f>ROUND(SUM(C24:C28),0)</f>
        <v>0</v>
      </c>
      <c r="D29" s="105"/>
      <c r="E29" s="104">
        <f>ROUND(SUM(E24:E28),0)</f>
        <v>0</v>
      </c>
      <c r="F29" s="183">
        <f>ROUND(SUM(F24:F28),0)</f>
        <v>0</v>
      </c>
      <c r="G29" s="104">
        <f>ROUND(SUM(G24:G28),0)</f>
        <v>0</v>
      </c>
      <c r="H29" s="104">
        <f>SUM(H24:H28)</f>
        <v>0</v>
      </c>
      <c r="I29" s="165"/>
      <c r="J29" s="176"/>
      <c r="K29" s="176"/>
      <c r="L29" s="176"/>
      <c r="M29" s="165"/>
      <c r="N29" s="176"/>
      <c r="O29" s="176"/>
      <c r="P29" s="176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57">
        <f t="shared" ref="AA29:AF29" si="18">ROUND(SUM(AA24:AA28),0)</f>
        <v>0</v>
      </c>
      <c r="AB29" s="157">
        <f t="shared" si="18"/>
        <v>0</v>
      </c>
      <c r="AC29" s="158">
        <f t="shared" si="18"/>
        <v>0</v>
      </c>
      <c r="AD29" s="159">
        <f t="shared" si="18"/>
        <v>0</v>
      </c>
      <c r="AE29" s="157">
        <f t="shared" si="18"/>
        <v>0</v>
      </c>
      <c r="AF29" s="157">
        <f t="shared" si="18"/>
        <v>0</v>
      </c>
      <c r="AG29" s="150"/>
      <c r="AH29" s="157">
        <f>ROUND(SUM(AH24:AH28),0)</f>
        <v>0</v>
      </c>
      <c r="AI29" s="158">
        <f>ROUND(SUM(AI24:AI28),0)</f>
        <v>0</v>
      </c>
      <c r="AJ29" s="159">
        <f>ROUND(SUM(AJ24:AJ28),0)</f>
        <v>0</v>
      </c>
      <c r="AK29" s="157">
        <f>ROUND(SUM(AK24:AK28),0)</f>
        <v>0</v>
      </c>
    </row>
    <row r="30" spans="1:37" ht="12.75" customHeight="1" thickBot="1">
      <c r="A30" s="177"/>
      <c r="B30" s="102"/>
      <c r="C30" s="95"/>
      <c r="D30" s="95"/>
      <c r="E30" s="95"/>
      <c r="F30" s="95"/>
      <c r="G30" s="107"/>
      <c r="H30" s="107"/>
      <c r="I30" s="165"/>
      <c r="J30" s="299"/>
      <c r="K30" s="299"/>
      <c r="L30" s="299"/>
      <c r="M30" s="165"/>
      <c r="N30" s="299"/>
      <c r="O30" s="299"/>
      <c r="P30" s="299"/>
      <c r="Q30" s="298"/>
      <c r="R30" s="298"/>
      <c r="S30" s="298"/>
      <c r="T30" s="298"/>
      <c r="U30" s="298"/>
      <c r="V30" s="298"/>
      <c r="W30" s="298"/>
      <c r="X30" s="298"/>
      <c r="Y30" s="298"/>
      <c r="Z30" s="298"/>
      <c r="AA30" s="300"/>
      <c r="AB30" s="300"/>
      <c r="AC30" s="300"/>
      <c r="AD30" s="156"/>
      <c r="AE30" s="156"/>
      <c r="AF30" s="156"/>
      <c r="AG30" s="156"/>
      <c r="AH30" s="160"/>
      <c r="AI30" s="160"/>
      <c r="AJ30" s="160"/>
      <c r="AK30" s="160"/>
    </row>
    <row r="31" spans="1:37" ht="14.25" customHeight="1" thickBot="1">
      <c r="A31" s="349" t="s">
        <v>84</v>
      </c>
      <c r="B31" s="350"/>
      <c r="C31" s="350"/>
      <c r="D31" s="350"/>
      <c r="E31" s="350"/>
      <c r="F31" s="350"/>
      <c r="G31" s="350"/>
      <c r="H31" s="351"/>
      <c r="I31" s="165"/>
      <c r="J31" s="299"/>
      <c r="K31" s="299"/>
      <c r="L31" s="299"/>
      <c r="M31" s="165"/>
      <c r="N31" s="299"/>
      <c r="O31" s="299"/>
      <c r="P31" s="299"/>
      <c r="Q31" s="298"/>
      <c r="R31" s="298"/>
      <c r="S31" s="298"/>
      <c r="T31" s="298"/>
      <c r="U31" s="298"/>
      <c r="V31" s="298"/>
      <c r="W31" s="298"/>
      <c r="X31" s="298"/>
      <c r="Y31" s="298"/>
      <c r="Z31" s="298"/>
      <c r="AA31" s="300"/>
      <c r="AB31" s="300"/>
      <c r="AC31" s="300"/>
      <c r="AD31" s="156"/>
      <c r="AE31" s="156"/>
      <c r="AF31" s="156"/>
      <c r="AG31" s="156"/>
      <c r="AH31" s="160"/>
      <c r="AI31" s="160"/>
      <c r="AJ31" s="160"/>
      <c r="AK31" s="160"/>
    </row>
    <row r="32" spans="1:37" ht="10.5" customHeight="1">
      <c r="A32" s="333" t="s">
        <v>85</v>
      </c>
      <c r="B32" s="334"/>
      <c r="C32" s="334"/>
      <c r="D32" s="334"/>
      <c r="E32" s="334"/>
      <c r="F32" s="334"/>
      <c r="G32" s="334"/>
      <c r="H32" s="334"/>
      <c r="I32" s="334"/>
      <c r="J32" s="334"/>
      <c r="K32" s="334"/>
      <c r="L32" s="334"/>
      <c r="M32" s="334"/>
      <c r="N32" s="334"/>
      <c r="O32" s="334"/>
      <c r="P32" s="335"/>
      <c r="Q32" s="298"/>
      <c r="R32" s="298"/>
      <c r="S32" s="298"/>
      <c r="T32" s="298"/>
      <c r="U32" s="298"/>
      <c r="V32" s="298"/>
      <c r="W32" s="298"/>
      <c r="X32" s="298"/>
      <c r="Y32" s="298"/>
      <c r="Z32" s="298"/>
      <c r="AA32" s="300"/>
      <c r="AB32" s="300"/>
      <c r="AC32" s="300"/>
      <c r="AD32" s="156"/>
      <c r="AE32" s="156"/>
      <c r="AF32" s="156"/>
      <c r="AG32" s="156"/>
      <c r="AH32" s="160"/>
      <c r="AI32" s="160"/>
      <c r="AJ32" s="160"/>
      <c r="AK32" s="160"/>
    </row>
    <row r="33" spans="1:37" s="13" customFormat="1" ht="12.75" customHeight="1">
      <c r="A33" s="17">
        <v>4</v>
      </c>
      <c r="B33" s="330" t="s">
        <v>86</v>
      </c>
      <c r="C33" s="331"/>
      <c r="D33" s="331"/>
      <c r="E33" s="331"/>
      <c r="F33" s="331"/>
      <c r="G33" s="331"/>
      <c r="H33" s="332"/>
      <c r="I33" s="165"/>
      <c r="J33" s="176"/>
      <c r="K33" s="176"/>
      <c r="L33" s="176"/>
      <c r="M33" s="165"/>
      <c r="N33" s="176"/>
      <c r="O33" s="176"/>
      <c r="P33" s="176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49" t="s">
        <v>41</v>
      </c>
      <c r="AB33" s="149" t="s">
        <v>42</v>
      </c>
      <c r="AC33" s="153" t="s">
        <v>43</v>
      </c>
      <c r="AD33" s="155" t="s">
        <v>41</v>
      </c>
      <c r="AE33" s="149" t="s">
        <v>42</v>
      </c>
      <c r="AF33" s="149" t="s">
        <v>43</v>
      </c>
      <c r="AG33" s="150"/>
      <c r="AH33" s="149" t="s">
        <v>44</v>
      </c>
      <c r="AI33" s="153" t="s">
        <v>45</v>
      </c>
      <c r="AJ33" s="155" t="s">
        <v>44</v>
      </c>
      <c r="AK33" s="149" t="s">
        <v>45</v>
      </c>
    </row>
    <row r="34" spans="1:37" ht="22.5" customHeight="1">
      <c r="A34" s="161" t="s">
        <v>87</v>
      </c>
      <c r="B34" s="186" t="s">
        <v>88</v>
      </c>
      <c r="C34" s="162"/>
      <c r="D34" s="95"/>
      <c r="E34" s="163"/>
      <c r="F34" s="187"/>
      <c r="G34" s="164">
        <f t="shared" ref="G34:G43" si="19">E34+F34</f>
        <v>0</v>
      </c>
      <c r="H34" s="164">
        <f t="shared" ref="H34:H43" si="20">C34-G34</f>
        <v>0</v>
      </c>
      <c r="I34" s="165" t="str">
        <f t="shared" ref="I34:I43" si="21">IF(AND($C34="",$E34="",$F34=""),"",IF(AND(OR($C34&lt;&gt;"",$G34&lt;&gt;""),OR(J34="",K34="")),"Select values! -&gt;",""))</f>
        <v/>
      </c>
      <c r="J34" s="166"/>
      <c r="K34" s="166"/>
      <c r="L34" s="167" t="str">
        <f t="shared" ref="L34:L43" si="22">IF(J34=K34,"-", "Allocation change")</f>
        <v>-</v>
      </c>
      <c r="M34" s="165" t="str">
        <f t="shared" si="0"/>
        <v/>
      </c>
      <c r="N34" s="166" t="s">
        <v>44</v>
      </c>
      <c r="O34" s="166" t="s">
        <v>44</v>
      </c>
      <c r="P34" s="167" t="str">
        <f t="shared" ref="P34:P43" si="23">IF(N34=O34,"-","Origin change")</f>
        <v>-</v>
      </c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149" t="str">
        <f t="shared" ref="AA34:AA43" si="24">IF(J34="Internal",C34,"-")</f>
        <v>-</v>
      </c>
      <c r="AB34" s="149" t="str">
        <f t="shared" ref="AB34:AB43" si="25">IF(J34="Related",C34,"-")</f>
        <v>-</v>
      </c>
      <c r="AC34" s="153" t="str">
        <f t="shared" ref="AC34:AC43" si="26">IF(J34="External",C34,"-")</f>
        <v>-</v>
      </c>
      <c r="AD34" s="155" t="str">
        <f t="shared" ref="AD34:AD43" si="27">IF(K34="Internal",G34,"-")</f>
        <v>-</v>
      </c>
      <c r="AE34" s="149" t="str">
        <f t="shared" ref="AE34:AE43" si="28">IF(K34="Related",G34,"-")</f>
        <v>-</v>
      </c>
      <c r="AF34" s="149" t="str">
        <f t="shared" ref="AF34:AF43" si="29">IF(K34="External",G34,"-")</f>
        <v>-</v>
      </c>
      <c r="AG34" s="156"/>
      <c r="AH34" s="149" t="str">
        <f t="shared" ref="AH34:AH43" si="30">IF($N34="Canadian",IF($C34="","-",$C34),"-")</f>
        <v>-</v>
      </c>
      <c r="AI34" s="153" t="str">
        <f t="shared" ref="AI34:AI43" si="31">IF($N34="Non-Canadian",IF($C34="","-",$C34),"-")</f>
        <v>-</v>
      </c>
      <c r="AJ34" s="155" t="str">
        <f t="shared" ref="AJ34:AJ43" si="32">IF($O34="Canadian",IF($G34=0,"-",$G34),"-")</f>
        <v>-</v>
      </c>
      <c r="AK34" s="149" t="str">
        <f t="shared" ref="AK34:AK43" si="33">IF($O34="Non-Canadian",IF($G34=0,"-",$G34),"-")</f>
        <v>-</v>
      </c>
    </row>
    <row r="35" spans="1:37" ht="10.5" customHeight="1">
      <c r="A35" s="333" t="s">
        <v>89</v>
      </c>
      <c r="B35" s="334"/>
      <c r="C35" s="334"/>
      <c r="D35" s="334"/>
      <c r="E35" s="334"/>
      <c r="F35" s="334"/>
      <c r="G35" s="334"/>
      <c r="H35" s="334"/>
      <c r="I35" s="334"/>
      <c r="J35" s="334"/>
      <c r="K35" s="334"/>
      <c r="L35" s="334"/>
      <c r="M35" s="334"/>
      <c r="N35" s="334"/>
      <c r="O35" s="334"/>
      <c r="P35" s="335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149"/>
      <c r="AB35" s="149"/>
      <c r="AC35" s="153"/>
      <c r="AD35" s="155"/>
      <c r="AE35" s="149"/>
      <c r="AF35" s="149"/>
      <c r="AG35" s="156"/>
      <c r="AH35" s="149"/>
      <c r="AI35" s="153"/>
      <c r="AJ35" s="155"/>
      <c r="AK35" s="149"/>
    </row>
    <row r="36" spans="1:37" ht="12.75" customHeight="1">
      <c r="A36" s="168" t="s">
        <v>90</v>
      </c>
      <c r="B36" s="188" t="s">
        <v>91</v>
      </c>
      <c r="C36" s="170"/>
      <c r="D36" s="95"/>
      <c r="E36" s="170"/>
      <c r="F36" s="189"/>
      <c r="G36" s="172">
        <f t="shared" si="19"/>
        <v>0</v>
      </c>
      <c r="H36" s="172">
        <f t="shared" si="20"/>
        <v>0</v>
      </c>
      <c r="I36" s="165" t="str">
        <f t="shared" si="21"/>
        <v/>
      </c>
      <c r="J36" s="173"/>
      <c r="K36" s="173"/>
      <c r="L36" s="174" t="str">
        <f t="shared" si="22"/>
        <v>-</v>
      </c>
      <c r="M36" s="165" t="str">
        <f t="shared" si="0"/>
        <v/>
      </c>
      <c r="N36" s="173" t="s">
        <v>44</v>
      </c>
      <c r="O36" s="173" t="s">
        <v>44</v>
      </c>
      <c r="P36" s="174" t="str">
        <f t="shared" si="23"/>
        <v>-</v>
      </c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149" t="str">
        <f t="shared" si="24"/>
        <v>-</v>
      </c>
      <c r="AB36" s="149" t="str">
        <f t="shared" si="25"/>
        <v>-</v>
      </c>
      <c r="AC36" s="153" t="str">
        <f t="shared" si="26"/>
        <v>-</v>
      </c>
      <c r="AD36" s="155" t="str">
        <f t="shared" si="27"/>
        <v>-</v>
      </c>
      <c r="AE36" s="149" t="str">
        <f t="shared" si="28"/>
        <v>-</v>
      </c>
      <c r="AF36" s="149" t="str">
        <f t="shared" si="29"/>
        <v>-</v>
      </c>
      <c r="AG36" s="156"/>
      <c r="AH36" s="149" t="str">
        <f t="shared" si="30"/>
        <v>-</v>
      </c>
      <c r="AI36" s="153" t="str">
        <f t="shared" si="31"/>
        <v>-</v>
      </c>
      <c r="AJ36" s="155" t="str">
        <f t="shared" si="32"/>
        <v>-</v>
      </c>
      <c r="AK36" s="149" t="str">
        <f t="shared" si="33"/>
        <v>-</v>
      </c>
    </row>
    <row r="37" spans="1:37" ht="12.75" customHeight="1">
      <c r="A37" s="178" t="s">
        <v>92</v>
      </c>
      <c r="B37" s="184" t="s">
        <v>93</v>
      </c>
      <c r="C37" s="179"/>
      <c r="D37" s="95"/>
      <c r="E37" s="179"/>
      <c r="F37" s="180"/>
      <c r="G37" s="106">
        <f t="shared" si="19"/>
        <v>0</v>
      </c>
      <c r="H37" s="106">
        <f t="shared" si="20"/>
        <v>0</v>
      </c>
      <c r="I37" s="165" t="str">
        <f t="shared" si="21"/>
        <v/>
      </c>
      <c r="J37" s="181"/>
      <c r="K37" s="181"/>
      <c r="L37" s="182" t="str">
        <f t="shared" si="22"/>
        <v>-</v>
      </c>
      <c r="M37" s="165" t="str">
        <f t="shared" si="0"/>
        <v/>
      </c>
      <c r="N37" s="181" t="s">
        <v>44</v>
      </c>
      <c r="O37" s="181" t="s">
        <v>44</v>
      </c>
      <c r="P37" s="182" t="str">
        <f t="shared" si="23"/>
        <v>-</v>
      </c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149" t="str">
        <f t="shared" si="24"/>
        <v>-</v>
      </c>
      <c r="AB37" s="149" t="str">
        <f t="shared" si="25"/>
        <v>-</v>
      </c>
      <c r="AC37" s="153" t="str">
        <f t="shared" si="26"/>
        <v>-</v>
      </c>
      <c r="AD37" s="155" t="str">
        <f t="shared" si="27"/>
        <v>-</v>
      </c>
      <c r="AE37" s="149" t="str">
        <f t="shared" si="28"/>
        <v>-</v>
      </c>
      <c r="AF37" s="149" t="str">
        <f t="shared" si="29"/>
        <v>-</v>
      </c>
      <c r="AG37" s="156"/>
      <c r="AH37" s="149" t="str">
        <f t="shared" si="30"/>
        <v>-</v>
      </c>
      <c r="AI37" s="153" t="str">
        <f t="shared" si="31"/>
        <v>-</v>
      </c>
      <c r="AJ37" s="155" t="str">
        <f t="shared" si="32"/>
        <v>-</v>
      </c>
      <c r="AK37" s="149" t="str">
        <f t="shared" si="33"/>
        <v>-</v>
      </c>
    </row>
    <row r="38" spans="1:37" ht="12.75" customHeight="1">
      <c r="A38" s="178" t="s">
        <v>94</v>
      </c>
      <c r="B38" s="184" t="s">
        <v>95</v>
      </c>
      <c r="C38" s="179"/>
      <c r="D38" s="95"/>
      <c r="E38" s="179"/>
      <c r="F38" s="180"/>
      <c r="G38" s="106">
        <f t="shared" si="19"/>
        <v>0</v>
      </c>
      <c r="H38" s="106">
        <f t="shared" si="20"/>
        <v>0</v>
      </c>
      <c r="I38" s="165" t="str">
        <f t="shared" si="21"/>
        <v/>
      </c>
      <c r="J38" s="181"/>
      <c r="K38" s="181"/>
      <c r="L38" s="182" t="str">
        <f t="shared" si="22"/>
        <v>-</v>
      </c>
      <c r="M38" s="165" t="str">
        <f t="shared" si="0"/>
        <v/>
      </c>
      <c r="N38" s="181" t="s">
        <v>44</v>
      </c>
      <c r="O38" s="181" t="s">
        <v>44</v>
      </c>
      <c r="P38" s="182" t="str">
        <f t="shared" si="23"/>
        <v>-</v>
      </c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149" t="str">
        <f t="shared" si="24"/>
        <v>-</v>
      </c>
      <c r="AB38" s="149" t="str">
        <f t="shared" si="25"/>
        <v>-</v>
      </c>
      <c r="AC38" s="153" t="str">
        <f t="shared" si="26"/>
        <v>-</v>
      </c>
      <c r="AD38" s="155" t="str">
        <f t="shared" si="27"/>
        <v>-</v>
      </c>
      <c r="AE38" s="149" t="str">
        <f t="shared" si="28"/>
        <v>-</v>
      </c>
      <c r="AF38" s="149" t="str">
        <f t="shared" si="29"/>
        <v>-</v>
      </c>
      <c r="AG38" s="156"/>
      <c r="AH38" s="149" t="str">
        <f t="shared" si="30"/>
        <v>-</v>
      </c>
      <c r="AI38" s="153" t="str">
        <f t="shared" si="31"/>
        <v>-</v>
      </c>
      <c r="AJ38" s="155" t="str">
        <f t="shared" si="32"/>
        <v>-</v>
      </c>
      <c r="AK38" s="149" t="str">
        <f t="shared" si="33"/>
        <v>-</v>
      </c>
    </row>
    <row r="39" spans="1:37" ht="12.75" customHeight="1">
      <c r="A39" s="178" t="s">
        <v>96</v>
      </c>
      <c r="B39" s="184" t="s">
        <v>97</v>
      </c>
      <c r="C39" s="179"/>
      <c r="D39" s="95"/>
      <c r="E39" s="179"/>
      <c r="F39" s="180"/>
      <c r="G39" s="106">
        <f t="shared" si="19"/>
        <v>0</v>
      </c>
      <c r="H39" s="106">
        <f t="shared" si="20"/>
        <v>0</v>
      </c>
      <c r="I39" s="165" t="str">
        <f t="shared" si="21"/>
        <v/>
      </c>
      <c r="J39" s="181"/>
      <c r="K39" s="181"/>
      <c r="L39" s="182" t="str">
        <f t="shared" si="22"/>
        <v>-</v>
      </c>
      <c r="M39" s="165" t="str">
        <f t="shared" si="0"/>
        <v/>
      </c>
      <c r="N39" s="181" t="s">
        <v>44</v>
      </c>
      <c r="O39" s="181" t="s">
        <v>44</v>
      </c>
      <c r="P39" s="182" t="str">
        <f t="shared" si="23"/>
        <v>-</v>
      </c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149" t="str">
        <f t="shared" si="24"/>
        <v>-</v>
      </c>
      <c r="AB39" s="149" t="str">
        <f t="shared" si="25"/>
        <v>-</v>
      </c>
      <c r="AC39" s="153" t="str">
        <f t="shared" si="26"/>
        <v>-</v>
      </c>
      <c r="AD39" s="155" t="str">
        <f t="shared" si="27"/>
        <v>-</v>
      </c>
      <c r="AE39" s="149" t="str">
        <f t="shared" si="28"/>
        <v>-</v>
      </c>
      <c r="AF39" s="149" t="str">
        <f t="shared" si="29"/>
        <v>-</v>
      </c>
      <c r="AG39" s="156"/>
      <c r="AH39" s="149" t="str">
        <f t="shared" si="30"/>
        <v>-</v>
      </c>
      <c r="AI39" s="153" t="str">
        <f t="shared" si="31"/>
        <v>-</v>
      </c>
      <c r="AJ39" s="155" t="str">
        <f t="shared" si="32"/>
        <v>-</v>
      </c>
      <c r="AK39" s="149" t="str">
        <f t="shared" si="33"/>
        <v>-</v>
      </c>
    </row>
    <row r="40" spans="1:37" ht="12.75" customHeight="1">
      <c r="A40" s="178" t="s">
        <v>98</v>
      </c>
      <c r="B40" s="184" t="s">
        <v>99</v>
      </c>
      <c r="C40" s="179"/>
      <c r="D40" s="95"/>
      <c r="E40" s="179"/>
      <c r="F40" s="180"/>
      <c r="G40" s="106">
        <f>E40+F40</f>
        <v>0</v>
      </c>
      <c r="H40" s="106">
        <f t="shared" si="20"/>
        <v>0</v>
      </c>
      <c r="I40" s="165" t="str">
        <f t="shared" si="21"/>
        <v/>
      </c>
      <c r="J40" s="181"/>
      <c r="K40" s="181"/>
      <c r="L40" s="182" t="str">
        <f>IF(J40=K40,"-", "Allocation change")</f>
        <v>-</v>
      </c>
      <c r="M40" s="165" t="str">
        <f t="shared" si="0"/>
        <v/>
      </c>
      <c r="N40" s="181" t="s">
        <v>44</v>
      </c>
      <c r="O40" s="181" t="s">
        <v>44</v>
      </c>
      <c r="P40" s="182" t="str">
        <f t="shared" si="23"/>
        <v>-</v>
      </c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149" t="str">
        <f t="shared" si="24"/>
        <v>-</v>
      </c>
      <c r="AB40" s="149" t="str">
        <f t="shared" si="25"/>
        <v>-</v>
      </c>
      <c r="AC40" s="153" t="str">
        <f t="shared" si="26"/>
        <v>-</v>
      </c>
      <c r="AD40" s="155" t="str">
        <f>IF(K40="Internal",G40,"-")</f>
        <v>-</v>
      </c>
      <c r="AE40" s="149" t="str">
        <f>IF(K40="Related",G40,"-")</f>
        <v>-</v>
      </c>
      <c r="AF40" s="149" t="str">
        <f>IF(K40="External",G40,"-")</f>
        <v>-</v>
      </c>
      <c r="AG40" s="156"/>
      <c r="AH40" s="149" t="str">
        <f t="shared" si="30"/>
        <v>-</v>
      </c>
      <c r="AI40" s="153" t="str">
        <f t="shared" si="31"/>
        <v>-</v>
      </c>
      <c r="AJ40" s="155" t="str">
        <f t="shared" si="32"/>
        <v>-</v>
      </c>
      <c r="AK40" s="149" t="str">
        <f t="shared" si="33"/>
        <v>-</v>
      </c>
    </row>
    <row r="41" spans="1:37" ht="12.75" customHeight="1">
      <c r="A41" s="178" t="s">
        <v>100</v>
      </c>
      <c r="B41" s="184" t="s">
        <v>101</v>
      </c>
      <c r="C41" s="179"/>
      <c r="D41" s="95"/>
      <c r="E41" s="179"/>
      <c r="F41" s="180"/>
      <c r="G41" s="106">
        <f>E41+F41</f>
        <v>0</v>
      </c>
      <c r="H41" s="106">
        <f t="shared" si="20"/>
        <v>0</v>
      </c>
      <c r="I41" s="165" t="str">
        <f t="shared" si="21"/>
        <v/>
      </c>
      <c r="J41" s="181"/>
      <c r="K41" s="181"/>
      <c r="L41" s="182" t="str">
        <f>IF(J41=K41,"-", "Allocation change")</f>
        <v>-</v>
      </c>
      <c r="M41" s="165" t="str">
        <f t="shared" si="0"/>
        <v/>
      </c>
      <c r="N41" s="181" t="s">
        <v>44</v>
      </c>
      <c r="O41" s="181" t="s">
        <v>44</v>
      </c>
      <c r="P41" s="182" t="str">
        <f t="shared" si="23"/>
        <v>-</v>
      </c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149" t="str">
        <f>IF(J41="Internal",C41,"-")</f>
        <v>-</v>
      </c>
      <c r="AB41" s="149" t="str">
        <f>IF(J41="Related",C41,"-")</f>
        <v>-</v>
      </c>
      <c r="AC41" s="153" t="str">
        <f>IF(J41="External",C41,"-")</f>
        <v>-</v>
      </c>
      <c r="AD41" s="155" t="str">
        <f>IF(K41="Internal",G41,"-")</f>
        <v>-</v>
      </c>
      <c r="AE41" s="149" t="str">
        <f>IF(K41="Related",G41,"-")</f>
        <v>-</v>
      </c>
      <c r="AF41" s="149" t="str">
        <f>IF(K41="External",G41,"-")</f>
        <v>-</v>
      </c>
      <c r="AG41" s="156"/>
      <c r="AH41" s="149" t="str">
        <f t="shared" si="30"/>
        <v>-</v>
      </c>
      <c r="AI41" s="153" t="str">
        <f t="shared" si="31"/>
        <v>-</v>
      </c>
      <c r="AJ41" s="155" t="str">
        <f t="shared" si="32"/>
        <v>-</v>
      </c>
      <c r="AK41" s="149" t="str">
        <f t="shared" si="33"/>
        <v>-</v>
      </c>
    </row>
    <row r="42" spans="1:37" ht="12.75" customHeight="1">
      <c r="A42" s="178" t="s">
        <v>102</v>
      </c>
      <c r="B42" s="184" t="s">
        <v>82</v>
      </c>
      <c r="C42" s="179"/>
      <c r="D42" s="95"/>
      <c r="E42" s="179"/>
      <c r="F42" s="180"/>
      <c r="G42" s="106">
        <f t="shared" si="19"/>
        <v>0</v>
      </c>
      <c r="H42" s="106">
        <f t="shared" si="20"/>
        <v>0</v>
      </c>
      <c r="I42" s="165" t="str">
        <f t="shared" si="21"/>
        <v/>
      </c>
      <c r="J42" s="181"/>
      <c r="K42" s="181"/>
      <c r="L42" s="182" t="str">
        <f t="shared" si="22"/>
        <v>-</v>
      </c>
      <c r="M42" s="165" t="str">
        <f t="shared" si="0"/>
        <v/>
      </c>
      <c r="N42" s="181" t="s">
        <v>44</v>
      </c>
      <c r="O42" s="181" t="s">
        <v>44</v>
      </c>
      <c r="P42" s="182" t="str">
        <f t="shared" si="23"/>
        <v>-</v>
      </c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149" t="str">
        <f t="shared" si="24"/>
        <v>-</v>
      </c>
      <c r="AB42" s="149" t="str">
        <f t="shared" si="25"/>
        <v>-</v>
      </c>
      <c r="AC42" s="153" t="str">
        <f t="shared" si="26"/>
        <v>-</v>
      </c>
      <c r="AD42" s="155" t="str">
        <f t="shared" si="27"/>
        <v>-</v>
      </c>
      <c r="AE42" s="149" t="str">
        <f t="shared" si="28"/>
        <v>-</v>
      </c>
      <c r="AF42" s="149" t="str">
        <f t="shared" si="29"/>
        <v>-</v>
      </c>
      <c r="AG42" s="156"/>
      <c r="AH42" s="149" t="str">
        <f t="shared" si="30"/>
        <v>-</v>
      </c>
      <c r="AI42" s="153" t="str">
        <f t="shared" si="31"/>
        <v>-</v>
      </c>
      <c r="AJ42" s="155" t="str">
        <f t="shared" si="32"/>
        <v>-</v>
      </c>
      <c r="AK42" s="149" t="str">
        <f t="shared" si="33"/>
        <v>-</v>
      </c>
    </row>
    <row r="43" spans="1:37" ht="12.75" customHeight="1">
      <c r="A43" s="178"/>
      <c r="B43" s="184"/>
      <c r="C43" s="179"/>
      <c r="D43" s="95"/>
      <c r="E43" s="179"/>
      <c r="F43" s="180"/>
      <c r="G43" s="106">
        <f t="shared" si="19"/>
        <v>0</v>
      </c>
      <c r="H43" s="106">
        <f t="shared" si="20"/>
        <v>0</v>
      </c>
      <c r="I43" s="165" t="str">
        <f t="shared" si="21"/>
        <v/>
      </c>
      <c r="J43" s="181"/>
      <c r="K43" s="181"/>
      <c r="L43" s="182" t="str">
        <f t="shared" si="22"/>
        <v>-</v>
      </c>
      <c r="M43" s="165" t="str">
        <f t="shared" si="0"/>
        <v/>
      </c>
      <c r="N43" s="181" t="s">
        <v>44</v>
      </c>
      <c r="O43" s="181" t="s">
        <v>44</v>
      </c>
      <c r="P43" s="182" t="str">
        <f t="shared" si="23"/>
        <v>-</v>
      </c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149" t="str">
        <f t="shared" si="24"/>
        <v>-</v>
      </c>
      <c r="AB43" s="149" t="str">
        <f t="shared" si="25"/>
        <v>-</v>
      </c>
      <c r="AC43" s="153" t="str">
        <f t="shared" si="26"/>
        <v>-</v>
      </c>
      <c r="AD43" s="155" t="str">
        <f t="shared" si="27"/>
        <v>-</v>
      </c>
      <c r="AE43" s="149" t="str">
        <f t="shared" si="28"/>
        <v>-</v>
      </c>
      <c r="AF43" s="149" t="str">
        <f t="shared" si="29"/>
        <v>-</v>
      </c>
      <c r="AG43" s="156"/>
      <c r="AH43" s="149" t="str">
        <f t="shared" si="30"/>
        <v>-</v>
      </c>
      <c r="AI43" s="153" t="str">
        <f t="shared" si="31"/>
        <v>-</v>
      </c>
      <c r="AJ43" s="155" t="str">
        <f t="shared" si="32"/>
        <v>-</v>
      </c>
      <c r="AK43" s="149" t="str">
        <f t="shared" si="33"/>
        <v>-</v>
      </c>
    </row>
    <row r="44" spans="1:37" s="13" customFormat="1" ht="12.75" customHeight="1">
      <c r="A44" s="17">
        <v>4</v>
      </c>
      <c r="B44" s="185" t="s">
        <v>103</v>
      </c>
      <c r="C44" s="104">
        <f>ROUND(SUM(C34:C43),0)</f>
        <v>0</v>
      </c>
      <c r="D44" s="105"/>
      <c r="E44" s="104">
        <f>ROUND(SUM(E34:E43),0)</f>
        <v>0</v>
      </c>
      <c r="F44" s="183">
        <f>ROUND(SUM(F34:F43),0)</f>
        <v>0</v>
      </c>
      <c r="G44" s="104">
        <f>ROUND(SUM(G34:G43),0)</f>
        <v>0</v>
      </c>
      <c r="H44" s="104">
        <f>SUM(H34:H43)</f>
        <v>0</v>
      </c>
      <c r="I44" s="165"/>
      <c r="J44" s="176"/>
      <c r="K44" s="176"/>
      <c r="L44" s="176"/>
      <c r="M44" s="165"/>
      <c r="N44" s="176"/>
      <c r="O44" s="176"/>
      <c r="P44" s="176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57">
        <f t="shared" ref="AA44:AF44" si="34">ROUND(SUM(AA34:AA43),0)</f>
        <v>0</v>
      </c>
      <c r="AB44" s="157">
        <f t="shared" si="34"/>
        <v>0</v>
      </c>
      <c r="AC44" s="158">
        <f t="shared" si="34"/>
        <v>0</v>
      </c>
      <c r="AD44" s="159">
        <f t="shared" si="34"/>
        <v>0</v>
      </c>
      <c r="AE44" s="157">
        <f t="shared" si="34"/>
        <v>0</v>
      </c>
      <c r="AF44" s="157">
        <f t="shared" si="34"/>
        <v>0</v>
      </c>
      <c r="AG44" s="150"/>
      <c r="AH44" s="157">
        <f>ROUND(SUM(AH34:AH43),0)</f>
        <v>0</v>
      </c>
      <c r="AI44" s="158">
        <f>ROUND(SUM(AI34:AI43),0)</f>
        <v>0</v>
      </c>
      <c r="AJ44" s="159">
        <f>ROUND(SUM(AJ34:AJ43),0)</f>
        <v>0</v>
      </c>
      <c r="AK44" s="157">
        <f>ROUND(SUM(AK34:AK43),0)</f>
        <v>0</v>
      </c>
    </row>
    <row r="45" spans="1:37" ht="12.75" customHeight="1">
      <c r="A45" s="177"/>
      <c r="B45" s="102"/>
      <c r="C45" s="95"/>
      <c r="D45" s="95"/>
      <c r="E45" s="95"/>
      <c r="F45" s="190"/>
      <c r="G45" s="107"/>
      <c r="H45" s="107"/>
      <c r="I45" s="165"/>
      <c r="J45" s="299"/>
      <c r="K45" s="299"/>
      <c r="L45" s="299"/>
      <c r="M45" s="165"/>
      <c r="N45" s="299"/>
      <c r="O45" s="299"/>
      <c r="P45" s="299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300"/>
      <c r="AB45" s="300"/>
      <c r="AC45" s="300"/>
      <c r="AD45" s="156"/>
      <c r="AE45" s="156"/>
      <c r="AF45" s="156"/>
      <c r="AG45" s="156"/>
      <c r="AH45" s="160"/>
      <c r="AI45" s="160"/>
      <c r="AJ45" s="160"/>
      <c r="AK45" s="160"/>
    </row>
    <row r="46" spans="1:37" s="13" customFormat="1" ht="12.75" customHeight="1">
      <c r="A46" s="17">
        <v>5</v>
      </c>
      <c r="B46" s="330" t="s">
        <v>16</v>
      </c>
      <c r="C46" s="331"/>
      <c r="D46" s="331"/>
      <c r="E46" s="331"/>
      <c r="F46" s="331"/>
      <c r="G46" s="331"/>
      <c r="H46" s="332"/>
      <c r="I46" s="165"/>
      <c r="J46" s="191"/>
      <c r="K46" s="191"/>
      <c r="L46" s="191"/>
      <c r="M46" s="165"/>
      <c r="N46" s="191"/>
      <c r="O46" s="191"/>
      <c r="P46" s="191"/>
      <c r="AA46" s="149" t="s">
        <v>41</v>
      </c>
      <c r="AB46" s="149" t="s">
        <v>42</v>
      </c>
      <c r="AC46" s="153" t="s">
        <v>43</v>
      </c>
      <c r="AD46" s="155" t="s">
        <v>41</v>
      </c>
      <c r="AE46" s="149" t="s">
        <v>42</v>
      </c>
      <c r="AF46" s="149" t="s">
        <v>43</v>
      </c>
      <c r="AG46" s="150"/>
      <c r="AH46" s="149" t="s">
        <v>44</v>
      </c>
      <c r="AI46" s="153" t="s">
        <v>45</v>
      </c>
      <c r="AJ46" s="155" t="s">
        <v>44</v>
      </c>
      <c r="AK46" s="149" t="s">
        <v>45</v>
      </c>
    </row>
    <row r="47" spans="1:37" ht="12.75" customHeight="1">
      <c r="A47" s="178" t="s">
        <v>104</v>
      </c>
      <c r="B47" s="184" t="s">
        <v>105</v>
      </c>
      <c r="C47" s="179"/>
      <c r="D47" s="95"/>
      <c r="E47" s="192"/>
      <c r="F47" s="180"/>
      <c r="G47" s="106">
        <f t="shared" ref="G47:G56" si="35">E47+F47</f>
        <v>0</v>
      </c>
      <c r="H47" s="106">
        <f t="shared" ref="H47:H57" si="36">C47-G47</f>
        <v>0</v>
      </c>
      <c r="I47" s="165" t="str">
        <f t="shared" ref="I47:I57" si="37">IF(AND($C47="",$E47="",$F47=""),"",IF(AND(OR($C47&lt;&gt;"",$G47&lt;&gt;""),OR(J47="",K47="")),"Select values! -&gt;",""))</f>
        <v/>
      </c>
      <c r="J47" s="181"/>
      <c r="K47" s="181"/>
      <c r="L47" s="182" t="str">
        <f t="shared" ref="L47:L57" si="38">IF(J47=K47,"-", "Allocation change")</f>
        <v>-</v>
      </c>
      <c r="M47" s="165" t="str">
        <f t="shared" si="0"/>
        <v/>
      </c>
      <c r="N47" s="181" t="s">
        <v>44</v>
      </c>
      <c r="O47" s="181" t="s">
        <v>44</v>
      </c>
      <c r="P47" s="182" t="str">
        <f t="shared" ref="P47:P57" si="39">IF(N47=O47,"-","Origin change")</f>
        <v>-</v>
      </c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149" t="str">
        <f t="shared" ref="AA47:AA57" si="40">IF(J47="Internal",C47,"-")</f>
        <v>-</v>
      </c>
      <c r="AB47" s="149" t="str">
        <f t="shared" ref="AB47:AB57" si="41">IF(J47="Related",C47,"-")</f>
        <v>-</v>
      </c>
      <c r="AC47" s="153" t="str">
        <f t="shared" ref="AC47:AC57" si="42">IF(J47="External",C47,"-")</f>
        <v>-</v>
      </c>
      <c r="AD47" s="155" t="str">
        <f t="shared" ref="AD47:AD57" si="43">IF(K47="Internal",G47,"-")</f>
        <v>-</v>
      </c>
      <c r="AE47" s="149" t="str">
        <f t="shared" ref="AE47:AE57" si="44">IF(K47="Related",G47,"-")</f>
        <v>-</v>
      </c>
      <c r="AF47" s="149" t="str">
        <f t="shared" ref="AF47:AF57" si="45">IF(K47="External",G47,"-")</f>
        <v>-</v>
      </c>
      <c r="AG47" s="156"/>
      <c r="AH47" s="149" t="str">
        <f t="shared" ref="AH47:AH57" si="46">IF($N47="Canadian",IF($C47="","-",$C47),"-")</f>
        <v>-</v>
      </c>
      <c r="AI47" s="153" t="str">
        <f t="shared" ref="AI47:AI57" si="47">IF($N47="Non-Canadian",IF($C47="","-",$C47),"-")</f>
        <v>-</v>
      </c>
      <c r="AJ47" s="155" t="str">
        <f t="shared" ref="AJ47:AJ57" si="48">IF($O47="Canadian",IF($G47=0,"-",$G47),"-")</f>
        <v>-</v>
      </c>
      <c r="AK47" s="149" t="str">
        <f t="shared" ref="AK47:AK57" si="49">IF($O47="Non-Canadian",IF($G47=0,"-",$G47),"-")</f>
        <v>-</v>
      </c>
    </row>
    <row r="48" spans="1:37" ht="12.75" customHeight="1">
      <c r="A48" s="178" t="s">
        <v>106</v>
      </c>
      <c r="B48" s="184" t="s">
        <v>107</v>
      </c>
      <c r="C48" s="179"/>
      <c r="D48" s="95"/>
      <c r="E48" s="192"/>
      <c r="F48" s="180"/>
      <c r="G48" s="106">
        <f t="shared" si="35"/>
        <v>0</v>
      </c>
      <c r="H48" s="106">
        <f t="shared" si="36"/>
        <v>0</v>
      </c>
      <c r="I48" s="165" t="str">
        <f t="shared" si="37"/>
        <v/>
      </c>
      <c r="J48" s="181"/>
      <c r="K48" s="181"/>
      <c r="L48" s="182" t="str">
        <f t="shared" si="38"/>
        <v>-</v>
      </c>
      <c r="M48" s="165" t="str">
        <f t="shared" si="0"/>
        <v/>
      </c>
      <c r="N48" s="181" t="s">
        <v>44</v>
      </c>
      <c r="O48" s="181" t="s">
        <v>44</v>
      </c>
      <c r="P48" s="182" t="str">
        <f t="shared" si="39"/>
        <v>-</v>
      </c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149" t="str">
        <f t="shared" si="40"/>
        <v>-</v>
      </c>
      <c r="AB48" s="149" t="str">
        <f t="shared" si="41"/>
        <v>-</v>
      </c>
      <c r="AC48" s="153" t="str">
        <f t="shared" si="42"/>
        <v>-</v>
      </c>
      <c r="AD48" s="155" t="str">
        <f t="shared" si="43"/>
        <v>-</v>
      </c>
      <c r="AE48" s="149" t="str">
        <f t="shared" si="44"/>
        <v>-</v>
      </c>
      <c r="AF48" s="149" t="str">
        <f t="shared" si="45"/>
        <v>-</v>
      </c>
      <c r="AG48" s="156"/>
      <c r="AH48" s="149" t="str">
        <f t="shared" si="46"/>
        <v>-</v>
      </c>
      <c r="AI48" s="153" t="str">
        <f t="shared" si="47"/>
        <v>-</v>
      </c>
      <c r="AJ48" s="155" t="str">
        <f t="shared" si="48"/>
        <v>-</v>
      </c>
      <c r="AK48" s="149" t="str">
        <f t="shared" si="49"/>
        <v>-</v>
      </c>
    </row>
    <row r="49" spans="1:37" ht="12.75" customHeight="1">
      <c r="A49" s="178" t="s">
        <v>108</v>
      </c>
      <c r="B49" s="184" t="s">
        <v>109</v>
      </c>
      <c r="C49" s="179"/>
      <c r="D49" s="95"/>
      <c r="E49" s="192"/>
      <c r="F49" s="180"/>
      <c r="G49" s="106">
        <f>E49+F49</f>
        <v>0</v>
      </c>
      <c r="H49" s="106">
        <f>C49-G49</f>
        <v>0</v>
      </c>
      <c r="I49" s="165" t="str">
        <f t="shared" si="37"/>
        <v/>
      </c>
      <c r="J49" s="181"/>
      <c r="K49" s="181"/>
      <c r="L49" s="182" t="str">
        <f t="shared" si="38"/>
        <v>-</v>
      </c>
      <c r="M49" s="165" t="str">
        <f t="shared" si="0"/>
        <v/>
      </c>
      <c r="N49" s="181" t="s">
        <v>44</v>
      </c>
      <c r="O49" s="181" t="s">
        <v>44</v>
      </c>
      <c r="P49" s="182" t="str">
        <f t="shared" si="39"/>
        <v>-</v>
      </c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149" t="str">
        <f t="shared" si="40"/>
        <v>-</v>
      </c>
      <c r="AB49" s="149" t="str">
        <f t="shared" si="41"/>
        <v>-</v>
      </c>
      <c r="AC49" s="153" t="str">
        <f t="shared" si="42"/>
        <v>-</v>
      </c>
      <c r="AD49" s="155" t="str">
        <f>IF(K49="Internal",G49,"-")</f>
        <v>-</v>
      </c>
      <c r="AE49" s="149" t="str">
        <f>IF(K49="Related",G49,"-")</f>
        <v>-</v>
      </c>
      <c r="AF49" s="149" t="str">
        <f>IF(K49="External",G49,"-")</f>
        <v>-</v>
      </c>
      <c r="AG49" s="156"/>
      <c r="AH49" s="149" t="str">
        <f t="shared" si="46"/>
        <v>-</v>
      </c>
      <c r="AI49" s="153" t="str">
        <f t="shared" si="47"/>
        <v>-</v>
      </c>
      <c r="AJ49" s="155" t="str">
        <f t="shared" si="48"/>
        <v>-</v>
      </c>
      <c r="AK49" s="149" t="str">
        <f t="shared" si="49"/>
        <v>-</v>
      </c>
    </row>
    <row r="50" spans="1:37" ht="12.75" customHeight="1">
      <c r="A50" s="178" t="s">
        <v>110</v>
      </c>
      <c r="B50" s="184" t="s">
        <v>111</v>
      </c>
      <c r="C50" s="179"/>
      <c r="D50" s="95"/>
      <c r="E50" s="192"/>
      <c r="F50" s="180"/>
      <c r="G50" s="106">
        <f t="shared" si="35"/>
        <v>0</v>
      </c>
      <c r="H50" s="106">
        <f t="shared" si="36"/>
        <v>0</v>
      </c>
      <c r="I50" s="165" t="str">
        <f t="shared" si="37"/>
        <v/>
      </c>
      <c r="J50" s="181"/>
      <c r="K50" s="181"/>
      <c r="L50" s="182" t="str">
        <f t="shared" si="38"/>
        <v>-</v>
      </c>
      <c r="M50" s="165" t="str">
        <f t="shared" si="0"/>
        <v/>
      </c>
      <c r="N50" s="181" t="s">
        <v>44</v>
      </c>
      <c r="O50" s="181" t="s">
        <v>44</v>
      </c>
      <c r="P50" s="182" t="str">
        <f t="shared" si="39"/>
        <v>-</v>
      </c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149" t="str">
        <f t="shared" si="40"/>
        <v>-</v>
      </c>
      <c r="AB50" s="149" t="str">
        <f t="shared" si="41"/>
        <v>-</v>
      </c>
      <c r="AC50" s="153" t="str">
        <f t="shared" si="42"/>
        <v>-</v>
      </c>
      <c r="AD50" s="155" t="str">
        <f t="shared" si="43"/>
        <v>-</v>
      </c>
      <c r="AE50" s="149" t="str">
        <f t="shared" si="44"/>
        <v>-</v>
      </c>
      <c r="AF50" s="149" t="str">
        <f t="shared" si="45"/>
        <v>-</v>
      </c>
      <c r="AG50" s="156"/>
      <c r="AH50" s="149" t="str">
        <f t="shared" si="46"/>
        <v>-</v>
      </c>
      <c r="AI50" s="153" t="str">
        <f t="shared" si="47"/>
        <v>-</v>
      </c>
      <c r="AJ50" s="155" t="str">
        <f t="shared" si="48"/>
        <v>-</v>
      </c>
      <c r="AK50" s="149" t="str">
        <f t="shared" si="49"/>
        <v>-</v>
      </c>
    </row>
    <row r="51" spans="1:37" ht="12.75" customHeight="1">
      <c r="A51" s="178" t="s">
        <v>112</v>
      </c>
      <c r="B51" s="184" t="s">
        <v>113</v>
      </c>
      <c r="C51" s="179"/>
      <c r="D51" s="95"/>
      <c r="E51" s="192"/>
      <c r="F51" s="180"/>
      <c r="G51" s="106">
        <f t="shared" si="35"/>
        <v>0</v>
      </c>
      <c r="H51" s="106">
        <f t="shared" si="36"/>
        <v>0</v>
      </c>
      <c r="I51" s="165" t="str">
        <f t="shared" si="37"/>
        <v/>
      </c>
      <c r="J51" s="181"/>
      <c r="K51" s="181"/>
      <c r="L51" s="182" t="str">
        <f t="shared" si="38"/>
        <v>-</v>
      </c>
      <c r="M51" s="165" t="str">
        <f t="shared" si="0"/>
        <v/>
      </c>
      <c r="N51" s="181" t="s">
        <v>44</v>
      </c>
      <c r="O51" s="181" t="s">
        <v>44</v>
      </c>
      <c r="P51" s="182" t="str">
        <f t="shared" si="39"/>
        <v>-</v>
      </c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149" t="str">
        <f t="shared" si="40"/>
        <v>-</v>
      </c>
      <c r="AB51" s="149" t="str">
        <f t="shared" si="41"/>
        <v>-</v>
      </c>
      <c r="AC51" s="153" t="str">
        <f t="shared" si="42"/>
        <v>-</v>
      </c>
      <c r="AD51" s="155" t="str">
        <f t="shared" si="43"/>
        <v>-</v>
      </c>
      <c r="AE51" s="149" t="str">
        <f t="shared" si="44"/>
        <v>-</v>
      </c>
      <c r="AF51" s="149" t="str">
        <f t="shared" si="45"/>
        <v>-</v>
      </c>
      <c r="AG51" s="156"/>
      <c r="AH51" s="149" t="str">
        <f t="shared" si="46"/>
        <v>-</v>
      </c>
      <c r="AI51" s="153" t="str">
        <f t="shared" si="47"/>
        <v>-</v>
      </c>
      <c r="AJ51" s="155" t="str">
        <f t="shared" si="48"/>
        <v>-</v>
      </c>
      <c r="AK51" s="149" t="str">
        <f t="shared" si="49"/>
        <v>-</v>
      </c>
    </row>
    <row r="52" spans="1:37" ht="12.75" customHeight="1">
      <c r="A52" s="178" t="s">
        <v>114</v>
      </c>
      <c r="B52" s="184" t="s">
        <v>115</v>
      </c>
      <c r="C52" s="179"/>
      <c r="D52" s="95"/>
      <c r="E52" s="192"/>
      <c r="F52" s="180"/>
      <c r="G52" s="106">
        <f t="shared" si="35"/>
        <v>0</v>
      </c>
      <c r="H52" s="106">
        <f t="shared" si="36"/>
        <v>0</v>
      </c>
      <c r="I52" s="165" t="str">
        <f t="shared" si="37"/>
        <v/>
      </c>
      <c r="J52" s="181"/>
      <c r="K52" s="181"/>
      <c r="L52" s="182" t="str">
        <f t="shared" si="38"/>
        <v>-</v>
      </c>
      <c r="M52" s="165" t="str">
        <f t="shared" si="0"/>
        <v/>
      </c>
      <c r="N52" s="181" t="s">
        <v>44</v>
      </c>
      <c r="O52" s="181" t="s">
        <v>44</v>
      </c>
      <c r="P52" s="182" t="str">
        <f t="shared" si="39"/>
        <v>-</v>
      </c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149" t="str">
        <f t="shared" si="40"/>
        <v>-</v>
      </c>
      <c r="AB52" s="149" t="str">
        <f t="shared" si="41"/>
        <v>-</v>
      </c>
      <c r="AC52" s="153" t="str">
        <f t="shared" si="42"/>
        <v>-</v>
      </c>
      <c r="AD52" s="155" t="str">
        <f t="shared" si="43"/>
        <v>-</v>
      </c>
      <c r="AE52" s="149" t="str">
        <f t="shared" si="44"/>
        <v>-</v>
      </c>
      <c r="AF52" s="149" t="str">
        <f t="shared" si="45"/>
        <v>-</v>
      </c>
      <c r="AG52" s="156"/>
      <c r="AH52" s="149" t="str">
        <f t="shared" si="46"/>
        <v>-</v>
      </c>
      <c r="AI52" s="153" t="str">
        <f t="shared" si="47"/>
        <v>-</v>
      </c>
      <c r="AJ52" s="155" t="str">
        <f t="shared" si="48"/>
        <v>-</v>
      </c>
      <c r="AK52" s="149" t="str">
        <f t="shared" si="49"/>
        <v>-</v>
      </c>
    </row>
    <row r="53" spans="1:37" ht="12.75" customHeight="1">
      <c r="A53" s="178" t="s">
        <v>116</v>
      </c>
      <c r="B53" s="184" t="s">
        <v>117</v>
      </c>
      <c r="C53" s="179"/>
      <c r="D53" s="95"/>
      <c r="E53" s="192"/>
      <c r="F53" s="180"/>
      <c r="G53" s="106">
        <f t="shared" si="35"/>
        <v>0</v>
      </c>
      <c r="H53" s="106">
        <f t="shared" si="36"/>
        <v>0</v>
      </c>
      <c r="I53" s="165" t="str">
        <f t="shared" si="37"/>
        <v/>
      </c>
      <c r="J53" s="181"/>
      <c r="K53" s="181"/>
      <c r="L53" s="182" t="str">
        <f t="shared" si="38"/>
        <v>-</v>
      </c>
      <c r="M53" s="165" t="str">
        <f t="shared" si="0"/>
        <v/>
      </c>
      <c r="N53" s="181" t="s">
        <v>44</v>
      </c>
      <c r="O53" s="181" t="s">
        <v>44</v>
      </c>
      <c r="P53" s="182" t="str">
        <f t="shared" si="39"/>
        <v>-</v>
      </c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149" t="str">
        <f t="shared" si="40"/>
        <v>-</v>
      </c>
      <c r="AB53" s="149" t="str">
        <f t="shared" si="41"/>
        <v>-</v>
      </c>
      <c r="AC53" s="153" t="str">
        <f t="shared" si="42"/>
        <v>-</v>
      </c>
      <c r="AD53" s="155" t="str">
        <f t="shared" si="43"/>
        <v>-</v>
      </c>
      <c r="AE53" s="149" t="str">
        <f t="shared" si="44"/>
        <v>-</v>
      </c>
      <c r="AF53" s="149" t="str">
        <f t="shared" si="45"/>
        <v>-</v>
      </c>
      <c r="AG53" s="156"/>
      <c r="AH53" s="149" t="str">
        <f t="shared" si="46"/>
        <v>-</v>
      </c>
      <c r="AI53" s="153" t="str">
        <f t="shared" si="47"/>
        <v>-</v>
      </c>
      <c r="AJ53" s="155" t="str">
        <f t="shared" si="48"/>
        <v>-</v>
      </c>
      <c r="AK53" s="149" t="str">
        <f t="shared" si="49"/>
        <v>-</v>
      </c>
    </row>
    <row r="54" spans="1:37" ht="12.75" customHeight="1">
      <c r="A54" s="178" t="s">
        <v>118</v>
      </c>
      <c r="B54" s="184" t="s">
        <v>119</v>
      </c>
      <c r="C54" s="179"/>
      <c r="D54" s="95"/>
      <c r="E54" s="192"/>
      <c r="F54" s="180"/>
      <c r="G54" s="106">
        <f t="shared" si="35"/>
        <v>0</v>
      </c>
      <c r="H54" s="106">
        <f t="shared" si="36"/>
        <v>0</v>
      </c>
      <c r="I54" s="165" t="str">
        <f t="shared" si="37"/>
        <v/>
      </c>
      <c r="J54" s="181"/>
      <c r="K54" s="181"/>
      <c r="L54" s="182" t="str">
        <f t="shared" si="38"/>
        <v>-</v>
      </c>
      <c r="M54" s="165" t="str">
        <f t="shared" si="0"/>
        <v/>
      </c>
      <c r="N54" s="181" t="s">
        <v>44</v>
      </c>
      <c r="O54" s="181" t="s">
        <v>44</v>
      </c>
      <c r="P54" s="182" t="str">
        <f t="shared" si="39"/>
        <v>-</v>
      </c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149" t="str">
        <f t="shared" si="40"/>
        <v>-</v>
      </c>
      <c r="AB54" s="149" t="str">
        <f t="shared" si="41"/>
        <v>-</v>
      </c>
      <c r="AC54" s="153" t="str">
        <f t="shared" si="42"/>
        <v>-</v>
      </c>
      <c r="AD54" s="155" t="str">
        <f t="shared" si="43"/>
        <v>-</v>
      </c>
      <c r="AE54" s="149" t="str">
        <f t="shared" si="44"/>
        <v>-</v>
      </c>
      <c r="AF54" s="149" t="str">
        <f t="shared" si="45"/>
        <v>-</v>
      </c>
      <c r="AG54" s="156"/>
      <c r="AH54" s="149" t="str">
        <f t="shared" si="46"/>
        <v>-</v>
      </c>
      <c r="AI54" s="153" t="str">
        <f t="shared" si="47"/>
        <v>-</v>
      </c>
      <c r="AJ54" s="155" t="str">
        <f t="shared" si="48"/>
        <v>-</v>
      </c>
      <c r="AK54" s="149" t="str">
        <f t="shared" si="49"/>
        <v>-</v>
      </c>
    </row>
    <row r="55" spans="1:37" ht="12.75" customHeight="1">
      <c r="A55" s="178" t="s">
        <v>120</v>
      </c>
      <c r="B55" s="184" t="s">
        <v>121</v>
      </c>
      <c r="C55" s="179"/>
      <c r="D55" s="95"/>
      <c r="E55" s="192"/>
      <c r="F55" s="180"/>
      <c r="G55" s="106">
        <f t="shared" si="35"/>
        <v>0</v>
      </c>
      <c r="H55" s="106">
        <f t="shared" si="36"/>
        <v>0</v>
      </c>
      <c r="I55" s="165" t="str">
        <f t="shared" si="37"/>
        <v/>
      </c>
      <c r="J55" s="181"/>
      <c r="K55" s="181"/>
      <c r="L55" s="182" t="str">
        <f t="shared" si="38"/>
        <v>-</v>
      </c>
      <c r="M55" s="165" t="str">
        <f t="shared" si="0"/>
        <v/>
      </c>
      <c r="N55" s="181" t="s">
        <v>44</v>
      </c>
      <c r="O55" s="181" t="s">
        <v>44</v>
      </c>
      <c r="P55" s="182" t="str">
        <f t="shared" si="39"/>
        <v>-</v>
      </c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149" t="str">
        <f t="shared" si="40"/>
        <v>-</v>
      </c>
      <c r="AB55" s="149" t="str">
        <f t="shared" si="41"/>
        <v>-</v>
      </c>
      <c r="AC55" s="153" t="str">
        <f t="shared" si="42"/>
        <v>-</v>
      </c>
      <c r="AD55" s="155" t="str">
        <f t="shared" si="43"/>
        <v>-</v>
      </c>
      <c r="AE55" s="149" t="str">
        <f t="shared" si="44"/>
        <v>-</v>
      </c>
      <c r="AF55" s="149" t="str">
        <f t="shared" si="45"/>
        <v>-</v>
      </c>
      <c r="AG55" s="156"/>
      <c r="AH55" s="149" t="str">
        <f t="shared" si="46"/>
        <v>-</v>
      </c>
      <c r="AI55" s="153" t="str">
        <f t="shared" si="47"/>
        <v>-</v>
      </c>
      <c r="AJ55" s="155" t="str">
        <f t="shared" si="48"/>
        <v>-</v>
      </c>
      <c r="AK55" s="149" t="str">
        <f t="shared" si="49"/>
        <v>-</v>
      </c>
    </row>
    <row r="56" spans="1:37" ht="12.75" customHeight="1">
      <c r="A56" s="178" t="s">
        <v>122</v>
      </c>
      <c r="B56" s="184" t="s">
        <v>123</v>
      </c>
      <c r="C56" s="179"/>
      <c r="D56" s="95"/>
      <c r="E56" s="192"/>
      <c r="F56" s="180"/>
      <c r="G56" s="106">
        <f t="shared" si="35"/>
        <v>0</v>
      </c>
      <c r="H56" s="106">
        <f t="shared" si="36"/>
        <v>0</v>
      </c>
      <c r="I56" s="165" t="str">
        <f t="shared" si="37"/>
        <v/>
      </c>
      <c r="J56" s="181"/>
      <c r="K56" s="181"/>
      <c r="L56" s="182" t="str">
        <f t="shared" si="38"/>
        <v>-</v>
      </c>
      <c r="M56" s="165" t="str">
        <f t="shared" si="0"/>
        <v/>
      </c>
      <c r="N56" s="181" t="s">
        <v>44</v>
      </c>
      <c r="O56" s="181" t="s">
        <v>44</v>
      </c>
      <c r="P56" s="182" t="str">
        <f t="shared" si="39"/>
        <v>-</v>
      </c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149" t="str">
        <f t="shared" si="40"/>
        <v>-</v>
      </c>
      <c r="AB56" s="149" t="str">
        <f t="shared" si="41"/>
        <v>-</v>
      </c>
      <c r="AC56" s="153" t="str">
        <f t="shared" si="42"/>
        <v>-</v>
      </c>
      <c r="AD56" s="155" t="str">
        <f t="shared" si="43"/>
        <v>-</v>
      </c>
      <c r="AE56" s="149" t="str">
        <f t="shared" si="44"/>
        <v>-</v>
      </c>
      <c r="AF56" s="149" t="str">
        <f t="shared" si="45"/>
        <v>-</v>
      </c>
      <c r="AG56" s="156"/>
      <c r="AH56" s="149" t="str">
        <f t="shared" si="46"/>
        <v>-</v>
      </c>
      <c r="AI56" s="153" t="str">
        <f t="shared" si="47"/>
        <v>-</v>
      </c>
      <c r="AJ56" s="155" t="str">
        <f t="shared" si="48"/>
        <v>-</v>
      </c>
      <c r="AK56" s="149" t="str">
        <f t="shared" si="49"/>
        <v>-</v>
      </c>
    </row>
    <row r="57" spans="1:37" ht="12.75" customHeight="1">
      <c r="A57" s="178"/>
      <c r="B57" s="184"/>
      <c r="C57" s="179"/>
      <c r="D57" s="95"/>
      <c r="E57" s="192"/>
      <c r="F57" s="180"/>
      <c r="G57" s="106">
        <f>E57+F57</f>
        <v>0</v>
      </c>
      <c r="H57" s="106">
        <f t="shared" si="36"/>
        <v>0</v>
      </c>
      <c r="I57" s="165" t="str">
        <f t="shared" si="37"/>
        <v/>
      </c>
      <c r="J57" s="181"/>
      <c r="K57" s="181"/>
      <c r="L57" s="182" t="str">
        <f t="shared" si="38"/>
        <v>-</v>
      </c>
      <c r="M57" s="165" t="str">
        <f t="shared" si="0"/>
        <v/>
      </c>
      <c r="N57" s="181" t="s">
        <v>44</v>
      </c>
      <c r="O57" s="181" t="s">
        <v>44</v>
      </c>
      <c r="P57" s="182" t="str">
        <f t="shared" si="39"/>
        <v>-</v>
      </c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149" t="str">
        <f t="shared" si="40"/>
        <v>-</v>
      </c>
      <c r="AB57" s="149" t="str">
        <f t="shared" si="41"/>
        <v>-</v>
      </c>
      <c r="AC57" s="153" t="str">
        <f t="shared" si="42"/>
        <v>-</v>
      </c>
      <c r="AD57" s="155" t="str">
        <f t="shared" si="43"/>
        <v>-</v>
      </c>
      <c r="AE57" s="149" t="str">
        <f t="shared" si="44"/>
        <v>-</v>
      </c>
      <c r="AF57" s="149" t="str">
        <f t="shared" si="45"/>
        <v>-</v>
      </c>
      <c r="AG57" s="156"/>
      <c r="AH57" s="149" t="str">
        <f t="shared" si="46"/>
        <v>-</v>
      </c>
      <c r="AI57" s="153" t="str">
        <f t="shared" si="47"/>
        <v>-</v>
      </c>
      <c r="AJ57" s="155" t="str">
        <f t="shared" si="48"/>
        <v>-</v>
      </c>
      <c r="AK57" s="149" t="str">
        <f t="shared" si="49"/>
        <v>-</v>
      </c>
    </row>
    <row r="58" spans="1:37" s="13" customFormat="1" ht="12.75" customHeight="1">
      <c r="A58" s="17">
        <v>5</v>
      </c>
      <c r="B58" s="185" t="s">
        <v>124</v>
      </c>
      <c r="C58" s="104">
        <f>ROUND(SUM(C47:C57),0)</f>
        <v>0</v>
      </c>
      <c r="D58" s="105"/>
      <c r="E58" s="104">
        <f>ROUND(SUM(E47:E57),0)</f>
        <v>0</v>
      </c>
      <c r="F58" s="183">
        <f>ROUND(SUM(F47:F57),0)</f>
        <v>0</v>
      </c>
      <c r="G58" s="104">
        <f>ROUND(SUM(G47:G57),0)</f>
        <v>0</v>
      </c>
      <c r="H58" s="104">
        <f>SUM(H47:H57)</f>
        <v>0</v>
      </c>
      <c r="I58" s="165"/>
      <c r="J58" s="191"/>
      <c r="K58" s="191"/>
      <c r="L58" s="191"/>
      <c r="M58" s="165"/>
      <c r="N58" s="191"/>
      <c r="O58" s="191"/>
      <c r="P58" s="191"/>
      <c r="AA58" s="157">
        <f t="shared" ref="AA58:AF58" si="50">ROUND(SUM(AA47:AA57),0)</f>
        <v>0</v>
      </c>
      <c r="AB58" s="157">
        <f t="shared" si="50"/>
        <v>0</v>
      </c>
      <c r="AC58" s="158">
        <f t="shared" si="50"/>
        <v>0</v>
      </c>
      <c r="AD58" s="159">
        <f t="shared" si="50"/>
        <v>0</v>
      </c>
      <c r="AE58" s="157">
        <f t="shared" si="50"/>
        <v>0</v>
      </c>
      <c r="AF58" s="157">
        <f t="shared" si="50"/>
        <v>0</v>
      </c>
      <c r="AG58" s="150"/>
      <c r="AH58" s="157">
        <f>ROUND(SUM(AH47:AH57),0)</f>
        <v>0</v>
      </c>
      <c r="AI58" s="158">
        <f>ROUND(SUM(AI47:AI57),0)</f>
        <v>0</v>
      </c>
      <c r="AJ58" s="159">
        <f>ROUND(SUM(AJ47:AJ57),0)</f>
        <v>0</v>
      </c>
      <c r="AK58" s="157">
        <f>ROUND(SUM(AK47:AK57),0)</f>
        <v>0</v>
      </c>
    </row>
    <row r="59" spans="1:37" ht="12.75" customHeight="1">
      <c r="A59" s="177"/>
      <c r="B59" s="102"/>
      <c r="C59" s="95"/>
      <c r="D59" s="95"/>
      <c r="E59" s="190"/>
      <c r="F59" s="190"/>
      <c r="G59" s="107"/>
      <c r="H59" s="107"/>
      <c r="I59" s="165"/>
      <c r="J59" s="301"/>
      <c r="K59" s="301"/>
      <c r="L59" s="301"/>
      <c r="M59" s="165"/>
      <c r="N59" s="301"/>
      <c r="O59" s="301"/>
      <c r="P59" s="301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156"/>
      <c r="AB59" s="156"/>
      <c r="AC59" s="156"/>
      <c r="AD59" s="156"/>
      <c r="AE59" s="156"/>
      <c r="AF59" s="156"/>
      <c r="AG59" s="156"/>
      <c r="AH59" s="151"/>
      <c r="AI59" s="151"/>
      <c r="AJ59" s="151"/>
      <c r="AK59" s="151"/>
    </row>
    <row r="60" spans="1:37" s="13" customFormat="1" ht="12.75" customHeight="1">
      <c r="A60" s="17">
        <v>6</v>
      </c>
      <c r="B60" s="330" t="s">
        <v>17</v>
      </c>
      <c r="C60" s="331"/>
      <c r="D60" s="331"/>
      <c r="E60" s="331"/>
      <c r="F60" s="331"/>
      <c r="G60" s="331"/>
      <c r="H60" s="332"/>
      <c r="I60" s="165"/>
      <c r="J60" s="191"/>
      <c r="K60" s="191"/>
      <c r="L60" s="191"/>
      <c r="M60" s="165"/>
      <c r="N60" s="191"/>
      <c r="O60" s="191"/>
      <c r="P60" s="191"/>
      <c r="AA60" s="149" t="s">
        <v>41</v>
      </c>
      <c r="AB60" s="149" t="s">
        <v>42</v>
      </c>
      <c r="AC60" s="153" t="s">
        <v>43</v>
      </c>
      <c r="AD60" s="155" t="s">
        <v>41</v>
      </c>
      <c r="AE60" s="149" t="s">
        <v>42</v>
      </c>
      <c r="AF60" s="149" t="s">
        <v>43</v>
      </c>
      <c r="AG60" s="150"/>
      <c r="AH60" s="149" t="s">
        <v>44</v>
      </c>
      <c r="AI60" s="153" t="s">
        <v>45</v>
      </c>
      <c r="AJ60" s="155" t="s">
        <v>44</v>
      </c>
      <c r="AK60" s="149" t="s">
        <v>45</v>
      </c>
    </row>
    <row r="61" spans="1:37" ht="12.75" customHeight="1">
      <c r="A61" s="178" t="s">
        <v>125</v>
      </c>
      <c r="B61" s="184" t="s">
        <v>126</v>
      </c>
      <c r="C61" s="179"/>
      <c r="D61" s="95"/>
      <c r="E61" s="192"/>
      <c r="F61" s="180"/>
      <c r="G61" s="106">
        <f t="shared" ref="G61:G67" si="51">E61+F61</f>
        <v>0</v>
      </c>
      <c r="H61" s="106">
        <f t="shared" ref="H61:H67" si="52">C61-G61</f>
        <v>0</v>
      </c>
      <c r="I61" s="165" t="str">
        <f t="shared" ref="I61:I67" si="53">IF(AND($C61="",$E61="",$F61=""),"",IF(AND(OR($C61&lt;&gt;"",$G61&lt;&gt;""),OR(J61="",K61="")),"Select values! -&gt;",""))</f>
        <v/>
      </c>
      <c r="J61" s="181"/>
      <c r="K61" s="181"/>
      <c r="L61" s="182" t="str">
        <f t="shared" ref="L61:L67" si="54">IF(J61=K61,"-", "Allocation change")</f>
        <v>-</v>
      </c>
      <c r="M61" s="165" t="str">
        <f t="shared" si="0"/>
        <v/>
      </c>
      <c r="N61" s="181" t="s">
        <v>44</v>
      </c>
      <c r="O61" s="181" t="s">
        <v>44</v>
      </c>
      <c r="P61" s="182" t="str">
        <f t="shared" ref="P61:P67" si="55">IF(N61=O61,"-","Origin change")</f>
        <v>-</v>
      </c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149" t="str">
        <f t="shared" ref="AA61:AA67" si="56">IF(J61="Internal",C61,"-")</f>
        <v>-</v>
      </c>
      <c r="AB61" s="149" t="str">
        <f t="shared" ref="AB61:AB67" si="57">IF(J61="Related",C61,"-")</f>
        <v>-</v>
      </c>
      <c r="AC61" s="153" t="str">
        <f t="shared" ref="AC61:AC67" si="58">IF(J61="External",C61,"-")</f>
        <v>-</v>
      </c>
      <c r="AD61" s="155" t="str">
        <f t="shared" ref="AD61:AD67" si="59">IF(K61="Internal",G61,"-")</f>
        <v>-</v>
      </c>
      <c r="AE61" s="149" t="str">
        <f t="shared" ref="AE61:AE67" si="60">IF(K61="Related",G61,"-")</f>
        <v>-</v>
      </c>
      <c r="AF61" s="149" t="str">
        <f t="shared" ref="AF61:AF67" si="61">IF(K61="External",G61,"-")</f>
        <v>-</v>
      </c>
      <c r="AG61" s="156"/>
      <c r="AH61" s="149" t="str">
        <f t="shared" ref="AH61:AH67" si="62">IF($N61="Canadian",IF($C61="","-",$C61),"-")</f>
        <v>-</v>
      </c>
      <c r="AI61" s="153" t="str">
        <f t="shared" ref="AI61:AI67" si="63">IF($N61="Non-Canadian",IF($C61="","-",$C61),"-")</f>
        <v>-</v>
      </c>
      <c r="AJ61" s="155" t="str">
        <f t="shared" ref="AJ61:AJ67" si="64">IF($O61="Canadian",IF($G61=0,"-",$G61),"-")</f>
        <v>-</v>
      </c>
      <c r="AK61" s="149" t="str">
        <f t="shared" ref="AK61:AK67" si="65">IF($O61="Non-Canadian",IF($G61=0,"-",$G61),"-")</f>
        <v>-</v>
      </c>
    </row>
    <row r="62" spans="1:37" ht="12.75" customHeight="1">
      <c r="A62" s="178" t="s">
        <v>127</v>
      </c>
      <c r="B62" s="184" t="s">
        <v>128</v>
      </c>
      <c r="C62" s="179"/>
      <c r="D62" s="95"/>
      <c r="E62" s="192"/>
      <c r="F62" s="180"/>
      <c r="G62" s="106">
        <f t="shared" si="51"/>
        <v>0</v>
      </c>
      <c r="H62" s="106">
        <f t="shared" si="52"/>
        <v>0</v>
      </c>
      <c r="I62" s="165" t="str">
        <f t="shared" si="53"/>
        <v/>
      </c>
      <c r="J62" s="181"/>
      <c r="K62" s="181"/>
      <c r="L62" s="182" t="str">
        <f t="shared" si="54"/>
        <v>-</v>
      </c>
      <c r="M62" s="165" t="str">
        <f t="shared" si="0"/>
        <v/>
      </c>
      <c r="N62" s="181" t="s">
        <v>44</v>
      </c>
      <c r="O62" s="181" t="s">
        <v>44</v>
      </c>
      <c r="P62" s="182" t="str">
        <f t="shared" si="55"/>
        <v>-</v>
      </c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149" t="str">
        <f t="shared" si="56"/>
        <v>-</v>
      </c>
      <c r="AB62" s="149" t="str">
        <f t="shared" si="57"/>
        <v>-</v>
      </c>
      <c r="AC62" s="153" t="str">
        <f t="shared" si="58"/>
        <v>-</v>
      </c>
      <c r="AD62" s="155" t="str">
        <f t="shared" si="59"/>
        <v>-</v>
      </c>
      <c r="AE62" s="149" t="str">
        <f t="shared" si="60"/>
        <v>-</v>
      </c>
      <c r="AF62" s="149" t="str">
        <f t="shared" si="61"/>
        <v>-</v>
      </c>
      <c r="AG62" s="156"/>
      <c r="AH62" s="149" t="str">
        <f t="shared" si="62"/>
        <v>-</v>
      </c>
      <c r="AI62" s="153" t="str">
        <f t="shared" si="63"/>
        <v>-</v>
      </c>
      <c r="AJ62" s="155" t="str">
        <f t="shared" si="64"/>
        <v>-</v>
      </c>
      <c r="AK62" s="149" t="str">
        <f t="shared" si="65"/>
        <v>-</v>
      </c>
    </row>
    <row r="63" spans="1:37" ht="12.75" customHeight="1">
      <c r="A63" s="178" t="s">
        <v>129</v>
      </c>
      <c r="B63" s="184" t="s">
        <v>130</v>
      </c>
      <c r="C63" s="179"/>
      <c r="D63" s="95"/>
      <c r="E63" s="192"/>
      <c r="F63" s="180"/>
      <c r="G63" s="106">
        <f t="shared" si="51"/>
        <v>0</v>
      </c>
      <c r="H63" s="106">
        <f t="shared" si="52"/>
        <v>0</v>
      </c>
      <c r="I63" s="165" t="str">
        <f t="shared" si="53"/>
        <v/>
      </c>
      <c r="J63" s="181"/>
      <c r="K63" s="181"/>
      <c r="L63" s="182" t="str">
        <f t="shared" si="54"/>
        <v>-</v>
      </c>
      <c r="M63" s="165" t="str">
        <f t="shared" si="0"/>
        <v/>
      </c>
      <c r="N63" s="181" t="s">
        <v>44</v>
      </c>
      <c r="O63" s="181" t="s">
        <v>44</v>
      </c>
      <c r="P63" s="182" t="str">
        <f t="shared" si="55"/>
        <v>-</v>
      </c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149" t="str">
        <f t="shared" si="56"/>
        <v>-</v>
      </c>
      <c r="AB63" s="149" t="str">
        <f t="shared" si="57"/>
        <v>-</v>
      </c>
      <c r="AC63" s="153" t="str">
        <f t="shared" si="58"/>
        <v>-</v>
      </c>
      <c r="AD63" s="155" t="str">
        <f t="shared" si="59"/>
        <v>-</v>
      </c>
      <c r="AE63" s="149" t="str">
        <f t="shared" si="60"/>
        <v>-</v>
      </c>
      <c r="AF63" s="149" t="str">
        <f t="shared" si="61"/>
        <v>-</v>
      </c>
      <c r="AG63" s="156"/>
      <c r="AH63" s="149" t="str">
        <f t="shared" si="62"/>
        <v>-</v>
      </c>
      <c r="AI63" s="153" t="str">
        <f t="shared" si="63"/>
        <v>-</v>
      </c>
      <c r="AJ63" s="155" t="str">
        <f t="shared" si="64"/>
        <v>-</v>
      </c>
      <c r="AK63" s="149" t="str">
        <f t="shared" si="65"/>
        <v>-</v>
      </c>
    </row>
    <row r="64" spans="1:37" ht="12.75" customHeight="1">
      <c r="A64" s="178" t="s">
        <v>131</v>
      </c>
      <c r="B64" s="184" t="s">
        <v>132</v>
      </c>
      <c r="C64" s="179"/>
      <c r="D64" s="95"/>
      <c r="E64" s="192"/>
      <c r="F64" s="180"/>
      <c r="G64" s="106">
        <f t="shared" si="51"/>
        <v>0</v>
      </c>
      <c r="H64" s="106">
        <f t="shared" si="52"/>
        <v>0</v>
      </c>
      <c r="I64" s="165" t="str">
        <f t="shared" si="53"/>
        <v/>
      </c>
      <c r="J64" s="181"/>
      <c r="K64" s="181"/>
      <c r="L64" s="182" t="str">
        <f t="shared" si="54"/>
        <v>-</v>
      </c>
      <c r="M64" s="165" t="str">
        <f t="shared" si="0"/>
        <v/>
      </c>
      <c r="N64" s="181" t="s">
        <v>44</v>
      </c>
      <c r="O64" s="181" t="s">
        <v>44</v>
      </c>
      <c r="P64" s="182" t="str">
        <f t="shared" si="55"/>
        <v>-</v>
      </c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149" t="str">
        <f t="shared" si="56"/>
        <v>-</v>
      </c>
      <c r="AB64" s="149" t="str">
        <f t="shared" si="57"/>
        <v>-</v>
      </c>
      <c r="AC64" s="153" t="str">
        <f t="shared" si="58"/>
        <v>-</v>
      </c>
      <c r="AD64" s="155" t="str">
        <f t="shared" si="59"/>
        <v>-</v>
      </c>
      <c r="AE64" s="149" t="str">
        <f t="shared" si="60"/>
        <v>-</v>
      </c>
      <c r="AF64" s="149" t="str">
        <f t="shared" si="61"/>
        <v>-</v>
      </c>
      <c r="AG64" s="156"/>
      <c r="AH64" s="149" t="str">
        <f t="shared" si="62"/>
        <v>-</v>
      </c>
      <c r="AI64" s="153" t="str">
        <f t="shared" si="63"/>
        <v>-</v>
      </c>
      <c r="AJ64" s="155" t="str">
        <f t="shared" si="64"/>
        <v>-</v>
      </c>
      <c r="AK64" s="149" t="str">
        <f t="shared" si="65"/>
        <v>-</v>
      </c>
    </row>
    <row r="65" spans="1:37" ht="12.75" customHeight="1">
      <c r="A65" s="178" t="s">
        <v>133</v>
      </c>
      <c r="B65" s="184" t="s">
        <v>134</v>
      </c>
      <c r="C65" s="179"/>
      <c r="D65" s="95"/>
      <c r="E65" s="192"/>
      <c r="F65" s="180"/>
      <c r="G65" s="106">
        <f>E65+F65</f>
        <v>0</v>
      </c>
      <c r="H65" s="106">
        <f t="shared" si="52"/>
        <v>0</v>
      </c>
      <c r="I65" s="165" t="str">
        <f t="shared" si="53"/>
        <v/>
      </c>
      <c r="J65" s="181"/>
      <c r="K65" s="181"/>
      <c r="L65" s="182" t="str">
        <f t="shared" si="54"/>
        <v>-</v>
      </c>
      <c r="M65" s="165" t="str">
        <f t="shared" si="0"/>
        <v/>
      </c>
      <c r="N65" s="181" t="s">
        <v>44</v>
      </c>
      <c r="O65" s="181" t="s">
        <v>44</v>
      </c>
      <c r="P65" s="182" t="str">
        <f t="shared" si="55"/>
        <v>-</v>
      </c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149" t="str">
        <f t="shared" si="56"/>
        <v>-</v>
      </c>
      <c r="AB65" s="149" t="str">
        <f t="shared" si="57"/>
        <v>-</v>
      </c>
      <c r="AC65" s="153" t="str">
        <f t="shared" si="58"/>
        <v>-</v>
      </c>
      <c r="AD65" s="155" t="str">
        <f t="shared" si="59"/>
        <v>-</v>
      </c>
      <c r="AE65" s="149" t="str">
        <f t="shared" si="60"/>
        <v>-</v>
      </c>
      <c r="AF65" s="149" t="str">
        <f t="shared" si="61"/>
        <v>-</v>
      </c>
      <c r="AG65" s="156"/>
      <c r="AH65" s="149" t="str">
        <f t="shared" si="62"/>
        <v>-</v>
      </c>
      <c r="AI65" s="153" t="str">
        <f t="shared" si="63"/>
        <v>-</v>
      </c>
      <c r="AJ65" s="155" t="str">
        <f t="shared" si="64"/>
        <v>-</v>
      </c>
      <c r="AK65" s="149" t="str">
        <f t="shared" si="65"/>
        <v>-</v>
      </c>
    </row>
    <row r="66" spans="1:37" ht="12.75" customHeight="1">
      <c r="A66" s="178" t="s">
        <v>135</v>
      </c>
      <c r="B66" s="184" t="s">
        <v>82</v>
      </c>
      <c r="C66" s="179"/>
      <c r="D66" s="95"/>
      <c r="E66" s="192"/>
      <c r="F66" s="180"/>
      <c r="G66" s="106">
        <f t="shared" si="51"/>
        <v>0</v>
      </c>
      <c r="H66" s="106">
        <f t="shared" si="52"/>
        <v>0</v>
      </c>
      <c r="I66" s="165" t="str">
        <f t="shared" si="53"/>
        <v/>
      </c>
      <c r="J66" s="181"/>
      <c r="K66" s="181"/>
      <c r="L66" s="182" t="str">
        <f t="shared" si="54"/>
        <v>-</v>
      </c>
      <c r="M66" s="165" t="str">
        <f t="shared" si="0"/>
        <v/>
      </c>
      <c r="N66" s="181" t="s">
        <v>44</v>
      </c>
      <c r="O66" s="181" t="s">
        <v>44</v>
      </c>
      <c r="P66" s="182" t="str">
        <f t="shared" si="55"/>
        <v>-</v>
      </c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149" t="str">
        <f t="shared" si="56"/>
        <v>-</v>
      </c>
      <c r="AB66" s="149" t="str">
        <f t="shared" si="57"/>
        <v>-</v>
      </c>
      <c r="AC66" s="153" t="str">
        <f t="shared" si="58"/>
        <v>-</v>
      </c>
      <c r="AD66" s="155" t="str">
        <f t="shared" si="59"/>
        <v>-</v>
      </c>
      <c r="AE66" s="149" t="str">
        <f t="shared" si="60"/>
        <v>-</v>
      </c>
      <c r="AF66" s="149" t="str">
        <f t="shared" si="61"/>
        <v>-</v>
      </c>
      <c r="AG66" s="156"/>
      <c r="AH66" s="149" t="str">
        <f t="shared" si="62"/>
        <v>-</v>
      </c>
      <c r="AI66" s="153" t="str">
        <f t="shared" si="63"/>
        <v>-</v>
      </c>
      <c r="AJ66" s="155" t="str">
        <f t="shared" si="64"/>
        <v>-</v>
      </c>
      <c r="AK66" s="149" t="str">
        <f t="shared" si="65"/>
        <v>-</v>
      </c>
    </row>
    <row r="67" spans="1:37" ht="12.75" customHeight="1">
      <c r="A67" s="178"/>
      <c r="B67" s="184"/>
      <c r="C67" s="179"/>
      <c r="D67" s="95"/>
      <c r="E67" s="192"/>
      <c r="F67" s="180"/>
      <c r="G67" s="106">
        <f t="shared" si="51"/>
        <v>0</v>
      </c>
      <c r="H67" s="106">
        <f t="shared" si="52"/>
        <v>0</v>
      </c>
      <c r="I67" s="165" t="str">
        <f t="shared" si="53"/>
        <v/>
      </c>
      <c r="J67" s="181"/>
      <c r="K67" s="181"/>
      <c r="L67" s="182" t="str">
        <f t="shared" si="54"/>
        <v>-</v>
      </c>
      <c r="M67" s="165" t="str">
        <f t="shared" si="0"/>
        <v/>
      </c>
      <c r="N67" s="181" t="s">
        <v>44</v>
      </c>
      <c r="O67" s="181" t="s">
        <v>44</v>
      </c>
      <c r="P67" s="182" t="str">
        <f t="shared" si="55"/>
        <v>-</v>
      </c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149" t="str">
        <f t="shared" si="56"/>
        <v>-</v>
      </c>
      <c r="AB67" s="149" t="str">
        <f t="shared" si="57"/>
        <v>-</v>
      </c>
      <c r="AC67" s="153" t="str">
        <f t="shared" si="58"/>
        <v>-</v>
      </c>
      <c r="AD67" s="155" t="str">
        <f t="shared" si="59"/>
        <v>-</v>
      </c>
      <c r="AE67" s="149" t="str">
        <f t="shared" si="60"/>
        <v>-</v>
      </c>
      <c r="AF67" s="149" t="str">
        <f t="shared" si="61"/>
        <v>-</v>
      </c>
      <c r="AG67" s="156"/>
      <c r="AH67" s="149" t="str">
        <f t="shared" si="62"/>
        <v>-</v>
      </c>
      <c r="AI67" s="153" t="str">
        <f t="shared" si="63"/>
        <v>-</v>
      </c>
      <c r="AJ67" s="155" t="str">
        <f t="shared" si="64"/>
        <v>-</v>
      </c>
      <c r="AK67" s="149" t="str">
        <f t="shared" si="65"/>
        <v>-</v>
      </c>
    </row>
    <row r="68" spans="1:37" s="13" customFormat="1" ht="12.75" customHeight="1">
      <c r="A68" s="17">
        <v>6</v>
      </c>
      <c r="B68" s="185" t="s">
        <v>136</v>
      </c>
      <c r="C68" s="104">
        <f>ROUND(SUM(C61:C67),0)</f>
        <v>0</v>
      </c>
      <c r="D68" s="105"/>
      <c r="E68" s="104">
        <f>ROUND(SUM(E61:E67),0)</f>
        <v>0</v>
      </c>
      <c r="F68" s="183">
        <f>ROUND(SUM(F61:F67),0)</f>
        <v>0</v>
      </c>
      <c r="G68" s="104">
        <f>ROUND(SUM(G61:G67),0)</f>
        <v>0</v>
      </c>
      <c r="H68" s="104">
        <f>SUM(H61:H67)</f>
        <v>0</v>
      </c>
      <c r="I68" s="165"/>
      <c r="J68" s="191"/>
      <c r="K68" s="191"/>
      <c r="L68" s="191"/>
      <c r="M68" s="165"/>
      <c r="N68" s="191"/>
      <c r="O68" s="191"/>
      <c r="P68" s="191"/>
      <c r="AA68" s="157">
        <f t="shared" ref="AA68:AF68" si="66">ROUND(SUM(AA61:AA67),0)</f>
        <v>0</v>
      </c>
      <c r="AB68" s="157">
        <f t="shared" si="66"/>
        <v>0</v>
      </c>
      <c r="AC68" s="158">
        <f t="shared" si="66"/>
        <v>0</v>
      </c>
      <c r="AD68" s="159">
        <f t="shared" si="66"/>
        <v>0</v>
      </c>
      <c r="AE68" s="157">
        <f t="shared" si="66"/>
        <v>0</v>
      </c>
      <c r="AF68" s="157">
        <f t="shared" si="66"/>
        <v>0</v>
      </c>
      <c r="AG68" s="150"/>
      <c r="AH68" s="157">
        <f>ROUND(SUM(AH61:AH67),0)</f>
        <v>0</v>
      </c>
      <c r="AI68" s="158">
        <f>ROUND(SUM(AI61:AI67),0)</f>
        <v>0</v>
      </c>
      <c r="AJ68" s="159">
        <f>ROUND(SUM(AJ61:AJ67),0)</f>
        <v>0</v>
      </c>
      <c r="AK68" s="157">
        <f>ROUND(SUM(AK61:AK67),0)</f>
        <v>0</v>
      </c>
    </row>
    <row r="69" spans="1:37" ht="12.75" customHeight="1">
      <c r="A69" s="177"/>
      <c r="B69" s="102"/>
      <c r="C69" s="143"/>
      <c r="D69" s="143"/>
      <c r="E69" s="143"/>
      <c r="F69" s="143"/>
      <c r="G69" s="193"/>
      <c r="H69" s="193"/>
      <c r="I69" s="165"/>
      <c r="J69" s="301"/>
      <c r="K69" s="301"/>
      <c r="L69" s="301"/>
      <c r="M69" s="165"/>
      <c r="N69" s="301"/>
      <c r="O69" s="301"/>
      <c r="P69" s="301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156"/>
      <c r="AB69" s="156"/>
      <c r="AC69" s="156"/>
      <c r="AD69" s="156"/>
      <c r="AE69" s="156"/>
      <c r="AF69" s="156"/>
      <c r="AG69" s="156"/>
      <c r="AH69" s="151"/>
      <c r="AI69" s="151"/>
      <c r="AJ69" s="151"/>
      <c r="AK69" s="151"/>
    </row>
    <row r="70" spans="1:37" s="13" customFormat="1" ht="12.75" customHeight="1">
      <c r="A70" s="17">
        <v>7</v>
      </c>
      <c r="B70" s="330" t="s">
        <v>18</v>
      </c>
      <c r="C70" s="331"/>
      <c r="D70" s="331"/>
      <c r="E70" s="331"/>
      <c r="F70" s="331"/>
      <c r="G70" s="331"/>
      <c r="H70" s="332"/>
      <c r="I70" s="165"/>
      <c r="J70" s="191"/>
      <c r="K70" s="191"/>
      <c r="L70" s="191"/>
      <c r="M70" s="165"/>
      <c r="N70" s="191"/>
      <c r="O70" s="191"/>
      <c r="P70" s="191"/>
      <c r="AA70" s="149" t="s">
        <v>41</v>
      </c>
      <c r="AB70" s="149" t="s">
        <v>42</v>
      </c>
      <c r="AC70" s="153" t="s">
        <v>43</v>
      </c>
      <c r="AD70" s="155" t="s">
        <v>41</v>
      </c>
      <c r="AE70" s="149" t="s">
        <v>42</v>
      </c>
      <c r="AF70" s="149" t="s">
        <v>43</v>
      </c>
      <c r="AG70" s="150"/>
      <c r="AH70" s="149" t="s">
        <v>44</v>
      </c>
      <c r="AI70" s="153" t="s">
        <v>45</v>
      </c>
      <c r="AJ70" s="155" t="s">
        <v>44</v>
      </c>
      <c r="AK70" s="149" t="s">
        <v>45</v>
      </c>
    </row>
    <row r="71" spans="1:37" ht="12.75" customHeight="1">
      <c r="A71" s="178" t="s">
        <v>137</v>
      </c>
      <c r="B71" s="184" t="s">
        <v>138</v>
      </c>
      <c r="C71" s="179"/>
      <c r="D71" s="95"/>
      <c r="E71" s="192"/>
      <c r="F71" s="180"/>
      <c r="G71" s="106">
        <f t="shared" ref="G71:G79" si="67">E71+F71</f>
        <v>0</v>
      </c>
      <c r="H71" s="106">
        <f t="shared" ref="H71:H79" si="68">C71-G71</f>
        <v>0</v>
      </c>
      <c r="I71" s="165" t="str">
        <f t="shared" ref="I71:I79" si="69">IF(AND($C71="",$E71="",$F71=""),"",IF(AND(OR($C71&lt;&gt;"",$G71&lt;&gt;""),OR(J71="",K71="")),"Select values! -&gt;",""))</f>
        <v/>
      </c>
      <c r="J71" s="181"/>
      <c r="K71" s="181"/>
      <c r="L71" s="182" t="str">
        <f t="shared" ref="L71:L79" si="70">IF(J71=K71,"-", "Allocation change")</f>
        <v>-</v>
      </c>
      <c r="M71" s="165" t="str">
        <f t="shared" ref="M71:M118" si="71">IF(AND($C71="",$E71="",$F71=""),"",IF(AND(OR($C71&lt;&gt;"",$G71&lt;&gt;""),OR(N71="",O71="")),"Select values! -&gt;",""))</f>
        <v/>
      </c>
      <c r="N71" s="181" t="s">
        <v>44</v>
      </c>
      <c r="O71" s="181" t="s">
        <v>44</v>
      </c>
      <c r="P71" s="182" t="str">
        <f t="shared" ref="P71:P79" si="72">IF(N71=O71,"-","Origin change")</f>
        <v>-</v>
      </c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149" t="str">
        <f t="shared" ref="AA71:AA79" si="73">IF(J71="Internal",C71,"-")</f>
        <v>-</v>
      </c>
      <c r="AB71" s="149" t="str">
        <f t="shared" ref="AB71:AB79" si="74">IF(J71="Related",C71,"-")</f>
        <v>-</v>
      </c>
      <c r="AC71" s="153" t="str">
        <f t="shared" ref="AC71:AC79" si="75">IF(J71="External",C71,"-")</f>
        <v>-</v>
      </c>
      <c r="AD71" s="155" t="str">
        <f t="shared" ref="AD71:AD79" si="76">IF(K71="Internal",G71,"-")</f>
        <v>-</v>
      </c>
      <c r="AE71" s="149" t="str">
        <f t="shared" ref="AE71:AE79" si="77">IF(K71="Related",G71,"-")</f>
        <v>-</v>
      </c>
      <c r="AF71" s="149" t="str">
        <f t="shared" ref="AF71:AF79" si="78">IF(K71="External",G71,"-")</f>
        <v>-</v>
      </c>
      <c r="AG71" s="156"/>
      <c r="AH71" s="149" t="str">
        <f t="shared" ref="AH71:AH79" si="79">IF($N71="Canadian",IF($C71="","-",$C71),"-")</f>
        <v>-</v>
      </c>
      <c r="AI71" s="153" t="str">
        <f t="shared" ref="AI71:AI79" si="80">IF($N71="Non-Canadian",IF($C71="","-",$C71),"-")</f>
        <v>-</v>
      </c>
      <c r="AJ71" s="155" t="str">
        <f t="shared" ref="AJ71:AJ79" si="81">IF($O71="Canadian",IF($G71=0,"-",$G71),"-")</f>
        <v>-</v>
      </c>
      <c r="AK71" s="149" t="str">
        <f t="shared" ref="AK71:AK79" si="82">IF($O71="Non-Canadian",IF($G71=0,"-",$G71),"-")</f>
        <v>-</v>
      </c>
    </row>
    <row r="72" spans="1:37" ht="12.75" customHeight="1">
      <c r="A72" s="178" t="s">
        <v>139</v>
      </c>
      <c r="B72" s="184" t="s">
        <v>140</v>
      </c>
      <c r="C72" s="179"/>
      <c r="D72" s="95"/>
      <c r="E72" s="192"/>
      <c r="F72" s="180"/>
      <c r="G72" s="106">
        <f t="shared" si="67"/>
        <v>0</v>
      </c>
      <c r="H72" s="106">
        <f t="shared" si="68"/>
        <v>0</v>
      </c>
      <c r="I72" s="165" t="str">
        <f t="shared" si="69"/>
        <v/>
      </c>
      <c r="J72" s="181"/>
      <c r="K72" s="181"/>
      <c r="L72" s="182" t="str">
        <f t="shared" si="70"/>
        <v>-</v>
      </c>
      <c r="M72" s="165" t="str">
        <f t="shared" si="71"/>
        <v/>
      </c>
      <c r="N72" s="181" t="s">
        <v>44</v>
      </c>
      <c r="O72" s="181" t="s">
        <v>44</v>
      </c>
      <c r="P72" s="182" t="str">
        <f t="shared" si="72"/>
        <v>-</v>
      </c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149" t="str">
        <f t="shared" si="73"/>
        <v>-</v>
      </c>
      <c r="AB72" s="149" t="str">
        <f t="shared" si="74"/>
        <v>-</v>
      </c>
      <c r="AC72" s="153" t="str">
        <f t="shared" si="75"/>
        <v>-</v>
      </c>
      <c r="AD72" s="155" t="str">
        <f t="shared" si="76"/>
        <v>-</v>
      </c>
      <c r="AE72" s="149" t="str">
        <f t="shared" si="77"/>
        <v>-</v>
      </c>
      <c r="AF72" s="149" t="str">
        <f t="shared" si="78"/>
        <v>-</v>
      </c>
      <c r="AG72" s="156"/>
      <c r="AH72" s="149" t="str">
        <f t="shared" si="79"/>
        <v>-</v>
      </c>
      <c r="AI72" s="153" t="str">
        <f t="shared" si="80"/>
        <v>-</v>
      </c>
      <c r="AJ72" s="155" t="str">
        <f t="shared" si="81"/>
        <v>-</v>
      </c>
      <c r="AK72" s="149" t="str">
        <f t="shared" si="82"/>
        <v>-</v>
      </c>
    </row>
    <row r="73" spans="1:37" ht="12.75" customHeight="1">
      <c r="A73" s="178" t="s">
        <v>141</v>
      </c>
      <c r="B73" s="184" t="s">
        <v>142</v>
      </c>
      <c r="C73" s="179"/>
      <c r="D73" s="95"/>
      <c r="E73" s="192"/>
      <c r="F73" s="180"/>
      <c r="G73" s="106">
        <f t="shared" si="67"/>
        <v>0</v>
      </c>
      <c r="H73" s="106">
        <f t="shared" si="68"/>
        <v>0</v>
      </c>
      <c r="I73" s="165" t="str">
        <f t="shared" si="69"/>
        <v/>
      </c>
      <c r="J73" s="181"/>
      <c r="K73" s="181"/>
      <c r="L73" s="182" t="str">
        <f t="shared" si="70"/>
        <v>-</v>
      </c>
      <c r="M73" s="165" t="str">
        <f t="shared" si="71"/>
        <v/>
      </c>
      <c r="N73" s="181" t="s">
        <v>44</v>
      </c>
      <c r="O73" s="181" t="s">
        <v>44</v>
      </c>
      <c r="P73" s="182" t="str">
        <f t="shared" si="72"/>
        <v>-</v>
      </c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149" t="str">
        <f t="shared" si="73"/>
        <v>-</v>
      </c>
      <c r="AB73" s="149" t="str">
        <f t="shared" si="74"/>
        <v>-</v>
      </c>
      <c r="AC73" s="153" t="str">
        <f t="shared" si="75"/>
        <v>-</v>
      </c>
      <c r="AD73" s="155" t="str">
        <f t="shared" si="76"/>
        <v>-</v>
      </c>
      <c r="AE73" s="149" t="str">
        <f t="shared" si="77"/>
        <v>-</v>
      </c>
      <c r="AF73" s="149" t="str">
        <f t="shared" si="78"/>
        <v>-</v>
      </c>
      <c r="AG73" s="156"/>
      <c r="AH73" s="149" t="str">
        <f t="shared" si="79"/>
        <v>-</v>
      </c>
      <c r="AI73" s="153" t="str">
        <f t="shared" si="80"/>
        <v>-</v>
      </c>
      <c r="AJ73" s="155" t="str">
        <f t="shared" si="81"/>
        <v>-</v>
      </c>
      <c r="AK73" s="149" t="str">
        <f t="shared" si="82"/>
        <v>-</v>
      </c>
    </row>
    <row r="74" spans="1:37" ht="12.75" customHeight="1">
      <c r="A74" s="178" t="s">
        <v>143</v>
      </c>
      <c r="B74" s="184" t="s">
        <v>144</v>
      </c>
      <c r="C74" s="179"/>
      <c r="D74" s="95"/>
      <c r="E74" s="192"/>
      <c r="F74" s="180"/>
      <c r="G74" s="106">
        <f t="shared" si="67"/>
        <v>0</v>
      </c>
      <c r="H74" s="106">
        <f t="shared" si="68"/>
        <v>0</v>
      </c>
      <c r="I74" s="165" t="str">
        <f t="shared" si="69"/>
        <v/>
      </c>
      <c r="J74" s="181"/>
      <c r="K74" s="181"/>
      <c r="L74" s="182" t="str">
        <f t="shared" si="70"/>
        <v>-</v>
      </c>
      <c r="M74" s="165" t="str">
        <f t="shared" si="71"/>
        <v/>
      </c>
      <c r="N74" s="181" t="s">
        <v>44</v>
      </c>
      <c r="O74" s="181" t="s">
        <v>44</v>
      </c>
      <c r="P74" s="182" t="str">
        <f t="shared" si="72"/>
        <v>-</v>
      </c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149" t="str">
        <f t="shared" si="73"/>
        <v>-</v>
      </c>
      <c r="AB74" s="149" t="str">
        <f t="shared" si="74"/>
        <v>-</v>
      </c>
      <c r="AC74" s="153" t="str">
        <f t="shared" si="75"/>
        <v>-</v>
      </c>
      <c r="AD74" s="155" t="str">
        <f t="shared" si="76"/>
        <v>-</v>
      </c>
      <c r="AE74" s="149" t="str">
        <f t="shared" si="77"/>
        <v>-</v>
      </c>
      <c r="AF74" s="149" t="str">
        <f t="shared" si="78"/>
        <v>-</v>
      </c>
      <c r="AG74" s="156"/>
      <c r="AH74" s="149" t="str">
        <f t="shared" si="79"/>
        <v>-</v>
      </c>
      <c r="AI74" s="153" t="str">
        <f t="shared" si="80"/>
        <v>-</v>
      </c>
      <c r="AJ74" s="155" t="str">
        <f t="shared" si="81"/>
        <v>-</v>
      </c>
      <c r="AK74" s="149" t="str">
        <f t="shared" si="82"/>
        <v>-</v>
      </c>
    </row>
    <row r="75" spans="1:37" ht="12.75" customHeight="1">
      <c r="A75" s="178" t="s">
        <v>145</v>
      </c>
      <c r="B75" s="184" t="s">
        <v>146</v>
      </c>
      <c r="C75" s="179"/>
      <c r="D75" s="95"/>
      <c r="E75" s="192"/>
      <c r="F75" s="180"/>
      <c r="G75" s="106">
        <f t="shared" si="67"/>
        <v>0</v>
      </c>
      <c r="H75" s="106">
        <f t="shared" si="68"/>
        <v>0</v>
      </c>
      <c r="I75" s="165" t="str">
        <f t="shared" si="69"/>
        <v/>
      </c>
      <c r="J75" s="181"/>
      <c r="K75" s="181"/>
      <c r="L75" s="182" t="str">
        <f t="shared" si="70"/>
        <v>-</v>
      </c>
      <c r="M75" s="165" t="str">
        <f t="shared" si="71"/>
        <v/>
      </c>
      <c r="N75" s="181" t="s">
        <v>44</v>
      </c>
      <c r="O75" s="181" t="s">
        <v>44</v>
      </c>
      <c r="P75" s="182" t="str">
        <f t="shared" si="72"/>
        <v>-</v>
      </c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149" t="str">
        <f t="shared" si="73"/>
        <v>-</v>
      </c>
      <c r="AB75" s="149" t="str">
        <f t="shared" si="74"/>
        <v>-</v>
      </c>
      <c r="AC75" s="153" t="str">
        <f t="shared" si="75"/>
        <v>-</v>
      </c>
      <c r="AD75" s="155" t="str">
        <f t="shared" si="76"/>
        <v>-</v>
      </c>
      <c r="AE75" s="149" t="str">
        <f t="shared" si="77"/>
        <v>-</v>
      </c>
      <c r="AF75" s="149" t="str">
        <f t="shared" si="78"/>
        <v>-</v>
      </c>
      <c r="AG75" s="156"/>
      <c r="AH75" s="149" t="str">
        <f t="shared" si="79"/>
        <v>-</v>
      </c>
      <c r="AI75" s="153" t="str">
        <f t="shared" si="80"/>
        <v>-</v>
      </c>
      <c r="AJ75" s="155" t="str">
        <f t="shared" si="81"/>
        <v>-</v>
      </c>
      <c r="AK75" s="149" t="str">
        <f t="shared" si="82"/>
        <v>-</v>
      </c>
    </row>
    <row r="76" spans="1:37" ht="12.75" customHeight="1">
      <c r="A76" s="178" t="s">
        <v>147</v>
      </c>
      <c r="B76" s="184" t="s">
        <v>148</v>
      </c>
      <c r="C76" s="179"/>
      <c r="D76" s="95"/>
      <c r="E76" s="192"/>
      <c r="F76" s="180"/>
      <c r="G76" s="106">
        <f t="shared" si="67"/>
        <v>0</v>
      </c>
      <c r="H76" s="106">
        <f t="shared" si="68"/>
        <v>0</v>
      </c>
      <c r="I76" s="165" t="str">
        <f t="shared" si="69"/>
        <v/>
      </c>
      <c r="J76" s="181"/>
      <c r="K76" s="181"/>
      <c r="L76" s="182" t="str">
        <f t="shared" si="70"/>
        <v>-</v>
      </c>
      <c r="M76" s="165" t="str">
        <f t="shared" si="71"/>
        <v/>
      </c>
      <c r="N76" s="181" t="s">
        <v>44</v>
      </c>
      <c r="O76" s="181" t="s">
        <v>44</v>
      </c>
      <c r="P76" s="182" t="str">
        <f t="shared" si="72"/>
        <v>-</v>
      </c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149" t="str">
        <f t="shared" si="73"/>
        <v>-</v>
      </c>
      <c r="AB76" s="149" t="str">
        <f t="shared" si="74"/>
        <v>-</v>
      </c>
      <c r="AC76" s="153" t="str">
        <f t="shared" si="75"/>
        <v>-</v>
      </c>
      <c r="AD76" s="155" t="str">
        <f t="shared" si="76"/>
        <v>-</v>
      </c>
      <c r="AE76" s="149" t="str">
        <f t="shared" si="77"/>
        <v>-</v>
      </c>
      <c r="AF76" s="149" t="str">
        <f t="shared" si="78"/>
        <v>-</v>
      </c>
      <c r="AG76" s="156"/>
      <c r="AH76" s="149" t="str">
        <f t="shared" si="79"/>
        <v>-</v>
      </c>
      <c r="AI76" s="153" t="str">
        <f t="shared" si="80"/>
        <v>-</v>
      </c>
      <c r="AJ76" s="155" t="str">
        <f t="shared" si="81"/>
        <v>-</v>
      </c>
      <c r="AK76" s="149" t="str">
        <f t="shared" si="82"/>
        <v>-</v>
      </c>
    </row>
    <row r="77" spans="1:37" ht="12.75" customHeight="1">
      <c r="A77" s="178" t="s">
        <v>149</v>
      </c>
      <c r="B77" s="184" t="s">
        <v>150</v>
      </c>
      <c r="C77" s="179"/>
      <c r="D77" s="95"/>
      <c r="E77" s="192"/>
      <c r="F77" s="180"/>
      <c r="G77" s="106">
        <f t="shared" si="67"/>
        <v>0</v>
      </c>
      <c r="H77" s="106">
        <f t="shared" si="68"/>
        <v>0</v>
      </c>
      <c r="I77" s="165" t="str">
        <f t="shared" si="69"/>
        <v/>
      </c>
      <c r="J77" s="181"/>
      <c r="K77" s="181"/>
      <c r="L77" s="182" t="str">
        <f t="shared" si="70"/>
        <v>-</v>
      </c>
      <c r="M77" s="165" t="str">
        <f t="shared" si="71"/>
        <v/>
      </c>
      <c r="N77" s="181" t="s">
        <v>44</v>
      </c>
      <c r="O77" s="181" t="s">
        <v>44</v>
      </c>
      <c r="P77" s="182" t="str">
        <f t="shared" si="72"/>
        <v>-</v>
      </c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149" t="str">
        <f t="shared" si="73"/>
        <v>-</v>
      </c>
      <c r="AB77" s="149" t="str">
        <f t="shared" si="74"/>
        <v>-</v>
      </c>
      <c r="AC77" s="153" t="str">
        <f t="shared" si="75"/>
        <v>-</v>
      </c>
      <c r="AD77" s="155" t="str">
        <f t="shared" si="76"/>
        <v>-</v>
      </c>
      <c r="AE77" s="149" t="str">
        <f t="shared" si="77"/>
        <v>-</v>
      </c>
      <c r="AF77" s="149" t="str">
        <f t="shared" si="78"/>
        <v>-</v>
      </c>
      <c r="AG77" s="156"/>
      <c r="AH77" s="149" t="str">
        <f t="shared" si="79"/>
        <v>-</v>
      </c>
      <c r="AI77" s="153" t="str">
        <f t="shared" si="80"/>
        <v>-</v>
      </c>
      <c r="AJ77" s="155" t="str">
        <f t="shared" si="81"/>
        <v>-</v>
      </c>
      <c r="AK77" s="149" t="str">
        <f t="shared" si="82"/>
        <v>-</v>
      </c>
    </row>
    <row r="78" spans="1:37" ht="12.75" customHeight="1">
      <c r="A78" s="178" t="s">
        <v>151</v>
      </c>
      <c r="B78" s="184" t="s">
        <v>82</v>
      </c>
      <c r="C78" s="179"/>
      <c r="D78" s="95"/>
      <c r="E78" s="192"/>
      <c r="F78" s="180"/>
      <c r="G78" s="106">
        <f t="shared" si="67"/>
        <v>0</v>
      </c>
      <c r="H78" s="106">
        <f t="shared" si="68"/>
        <v>0</v>
      </c>
      <c r="I78" s="165" t="str">
        <f t="shared" si="69"/>
        <v/>
      </c>
      <c r="J78" s="181"/>
      <c r="K78" s="181"/>
      <c r="L78" s="182" t="str">
        <f t="shared" si="70"/>
        <v>-</v>
      </c>
      <c r="M78" s="165" t="str">
        <f t="shared" si="71"/>
        <v/>
      </c>
      <c r="N78" s="181" t="s">
        <v>44</v>
      </c>
      <c r="O78" s="181" t="s">
        <v>44</v>
      </c>
      <c r="P78" s="182" t="str">
        <f t="shared" si="72"/>
        <v>-</v>
      </c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149" t="str">
        <f t="shared" si="73"/>
        <v>-</v>
      </c>
      <c r="AB78" s="149" t="str">
        <f t="shared" si="74"/>
        <v>-</v>
      </c>
      <c r="AC78" s="153" t="str">
        <f t="shared" si="75"/>
        <v>-</v>
      </c>
      <c r="AD78" s="155" t="str">
        <f t="shared" si="76"/>
        <v>-</v>
      </c>
      <c r="AE78" s="149" t="str">
        <f t="shared" si="77"/>
        <v>-</v>
      </c>
      <c r="AF78" s="149" t="str">
        <f t="shared" si="78"/>
        <v>-</v>
      </c>
      <c r="AG78" s="156"/>
      <c r="AH78" s="149" t="str">
        <f t="shared" si="79"/>
        <v>-</v>
      </c>
      <c r="AI78" s="153" t="str">
        <f t="shared" si="80"/>
        <v>-</v>
      </c>
      <c r="AJ78" s="155" t="str">
        <f t="shared" si="81"/>
        <v>-</v>
      </c>
      <c r="AK78" s="149" t="str">
        <f t="shared" si="82"/>
        <v>-</v>
      </c>
    </row>
    <row r="79" spans="1:37" ht="12.75" customHeight="1">
      <c r="A79" s="178"/>
      <c r="B79" s="184"/>
      <c r="C79" s="179"/>
      <c r="D79" s="95"/>
      <c r="E79" s="192"/>
      <c r="F79" s="180"/>
      <c r="G79" s="106">
        <f t="shared" si="67"/>
        <v>0</v>
      </c>
      <c r="H79" s="106">
        <f t="shared" si="68"/>
        <v>0</v>
      </c>
      <c r="I79" s="165" t="str">
        <f t="shared" si="69"/>
        <v/>
      </c>
      <c r="J79" s="181"/>
      <c r="K79" s="181"/>
      <c r="L79" s="182" t="str">
        <f t="shared" si="70"/>
        <v>-</v>
      </c>
      <c r="M79" s="165" t="str">
        <f t="shared" si="71"/>
        <v/>
      </c>
      <c r="N79" s="181" t="s">
        <v>44</v>
      </c>
      <c r="O79" s="181" t="s">
        <v>44</v>
      </c>
      <c r="P79" s="182" t="str">
        <f t="shared" si="72"/>
        <v>-</v>
      </c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149" t="str">
        <f t="shared" si="73"/>
        <v>-</v>
      </c>
      <c r="AB79" s="149" t="str">
        <f t="shared" si="74"/>
        <v>-</v>
      </c>
      <c r="AC79" s="153" t="str">
        <f t="shared" si="75"/>
        <v>-</v>
      </c>
      <c r="AD79" s="155" t="str">
        <f t="shared" si="76"/>
        <v>-</v>
      </c>
      <c r="AE79" s="149" t="str">
        <f t="shared" si="77"/>
        <v>-</v>
      </c>
      <c r="AF79" s="149" t="str">
        <f t="shared" si="78"/>
        <v>-</v>
      </c>
      <c r="AG79" s="156"/>
      <c r="AH79" s="149" t="str">
        <f t="shared" si="79"/>
        <v>-</v>
      </c>
      <c r="AI79" s="153" t="str">
        <f t="shared" si="80"/>
        <v>-</v>
      </c>
      <c r="AJ79" s="155" t="str">
        <f t="shared" si="81"/>
        <v>-</v>
      </c>
      <c r="AK79" s="149" t="str">
        <f t="shared" si="82"/>
        <v>-</v>
      </c>
    </row>
    <row r="80" spans="1:37" s="13" customFormat="1" ht="12.75" customHeight="1">
      <c r="A80" s="17">
        <v>7</v>
      </c>
      <c r="B80" s="185" t="s">
        <v>152</v>
      </c>
      <c r="C80" s="104">
        <f>ROUND(SUM(C71:C79),0)</f>
        <v>0</v>
      </c>
      <c r="D80" s="105"/>
      <c r="E80" s="104">
        <f>ROUND(SUM(E71:E79),0)</f>
        <v>0</v>
      </c>
      <c r="F80" s="183">
        <f>ROUND(SUM(F71:F79),0)</f>
        <v>0</v>
      </c>
      <c r="G80" s="104">
        <f>ROUND(SUM(G71:G79),0)</f>
        <v>0</v>
      </c>
      <c r="H80" s="104">
        <f>SUM(H71:H79)</f>
        <v>0</v>
      </c>
      <c r="I80" s="165"/>
      <c r="J80" s="191"/>
      <c r="K80" s="191"/>
      <c r="L80" s="191"/>
      <c r="M80" s="165"/>
      <c r="N80" s="191"/>
      <c r="O80" s="191"/>
      <c r="P80" s="191"/>
      <c r="AA80" s="157">
        <f t="shared" ref="AA80:AF80" si="83">ROUND(SUM(AA71:AA79),0)</f>
        <v>0</v>
      </c>
      <c r="AB80" s="157">
        <f t="shared" si="83"/>
        <v>0</v>
      </c>
      <c r="AC80" s="158">
        <f t="shared" si="83"/>
        <v>0</v>
      </c>
      <c r="AD80" s="159">
        <f t="shared" si="83"/>
        <v>0</v>
      </c>
      <c r="AE80" s="157">
        <f t="shared" si="83"/>
        <v>0</v>
      </c>
      <c r="AF80" s="157">
        <f t="shared" si="83"/>
        <v>0</v>
      </c>
      <c r="AG80" s="150"/>
      <c r="AH80" s="157">
        <f>ROUND(SUM(AH71:AH79),0)</f>
        <v>0</v>
      </c>
      <c r="AI80" s="158">
        <f>ROUND(SUM(AI71:AI79),0)</f>
        <v>0</v>
      </c>
      <c r="AJ80" s="159">
        <f>ROUND(SUM(AJ71:AJ79),0)</f>
        <v>0</v>
      </c>
      <c r="AK80" s="157">
        <f>ROUND(SUM(AK71:AK79),0)</f>
        <v>0</v>
      </c>
    </row>
    <row r="81" spans="1:37" ht="12.75" customHeight="1">
      <c r="A81" s="177"/>
      <c r="B81" s="102"/>
      <c r="C81" s="95"/>
      <c r="D81" s="95"/>
      <c r="E81" s="95"/>
      <c r="F81" s="190"/>
      <c r="G81" s="107"/>
      <c r="H81" s="107"/>
      <c r="I81" s="165"/>
      <c r="J81" s="302"/>
      <c r="K81" s="301"/>
      <c r="L81" s="301"/>
      <c r="M81" s="165"/>
      <c r="N81" s="302"/>
      <c r="O81" s="301"/>
      <c r="P81" s="301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156"/>
      <c r="AB81" s="156"/>
      <c r="AC81" s="156"/>
      <c r="AD81" s="156"/>
      <c r="AE81" s="156"/>
      <c r="AF81" s="156"/>
      <c r="AG81" s="156"/>
      <c r="AH81" s="151"/>
      <c r="AI81" s="151"/>
      <c r="AJ81" s="151"/>
      <c r="AK81" s="151"/>
    </row>
    <row r="82" spans="1:37" s="13" customFormat="1" ht="12.75" customHeight="1">
      <c r="A82" s="17">
        <v>8</v>
      </c>
      <c r="B82" s="330" t="s">
        <v>19</v>
      </c>
      <c r="C82" s="331"/>
      <c r="D82" s="331"/>
      <c r="E82" s="331"/>
      <c r="F82" s="331"/>
      <c r="G82" s="331"/>
      <c r="H82" s="332"/>
      <c r="I82" s="165"/>
      <c r="J82" s="191"/>
      <c r="K82" s="191"/>
      <c r="L82" s="191"/>
      <c r="M82" s="165"/>
      <c r="N82" s="191"/>
      <c r="O82" s="191"/>
      <c r="P82" s="191"/>
      <c r="AA82" s="149" t="s">
        <v>41</v>
      </c>
      <c r="AB82" s="149" t="s">
        <v>42</v>
      </c>
      <c r="AC82" s="153" t="s">
        <v>43</v>
      </c>
      <c r="AD82" s="155" t="s">
        <v>41</v>
      </c>
      <c r="AE82" s="149" t="s">
        <v>42</v>
      </c>
      <c r="AF82" s="149" t="s">
        <v>43</v>
      </c>
      <c r="AG82" s="150"/>
      <c r="AH82" s="149" t="s">
        <v>44</v>
      </c>
      <c r="AI82" s="153" t="s">
        <v>45</v>
      </c>
      <c r="AJ82" s="155" t="s">
        <v>44</v>
      </c>
      <c r="AK82" s="149" t="s">
        <v>45</v>
      </c>
    </row>
    <row r="83" spans="1:37" ht="12.75" customHeight="1">
      <c r="A83" s="178" t="s">
        <v>153</v>
      </c>
      <c r="B83" s="184" t="s">
        <v>154</v>
      </c>
      <c r="C83" s="179"/>
      <c r="D83" s="95"/>
      <c r="E83" s="192"/>
      <c r="F83" s="180"/>
      <c r="G83" s="106">
        <f t="shared" ref="G83:G92" si="84">E83+F83</f>
        <v>0</v>
      </c>
      <c r="H83" s="106">
        <f>C83-G83</f>
        <v>0</v>
      </c>
      <c r="I83" s="165" t="str">
        <f>IF(AND($C83="",$E83="",$F83=""),"",IF(AND(OR($C83&lt;&gt;"",$G83&lt;&gt;""),OR(J83="",K83="")),"Select values! -&gt;",""))</f>
        <v/>
      </c>
      <c r="J83" s="181"/>
      <c r="K83" s="181"/>
      <c r="L83" s="182" t="str">
        <f>IF(J83=K83,"-", "Allocation change")</f>
        <v>-</v>
      </c>
      <c r="M83" s="165" t="str">
        <f t="shared" si="71"/>
        <v/>
      </c>
      <c r="N83" s="181" t="s">
        <v>44</v>
      </c>
      <c r="O83" s="181" t="s">
        <v>44</v>
      </c>
      <c r="P83" s="182" t="str">
        <f>IF(N83=O83,"-","Origin change")</f>
        <v>-</v>
      </c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149" t="str">
        <f>IF(J83="Internal",C83,"-")</f>
        <v>-</v>
      </c>
      <c r="AB83" s="149" t="str">
        <f>IF(J83="Related",C83,"-")</f>
        <v>-</v>
      </c>
      <c r="AC83" s="153" t="str">
        <f>IF(J83="External",C83,"-")</f>
        <v>-</v>
      </c>
      <c r="AD83" s="155" t="str">
        <f>IF(K83="Internal",G83,"-")</f>
        <v>-</v>
      </c>
      <c r="AE83" s="149" t="str">
        <f>IF(K83="Related",G83,"-")</f>
        <v>-</v>
      </c>
      <c r="AF83" s="149" t="str">
        <f>IF(K83="External",G83,"-")</f>
        <v>-</v>
      </c>
      <c r="AG83" s="156"/>
      <c r="AH83" s="149" t="str">
        <f>IF($N83="Canadian",IF($C83="","-",$C83),"-")</f>
        <v>-</v>
      </c>
      <c r="AI83" s="153" t="str">
        <f>IF($N83="Non-Canadian",IF($C83="","-",$C83),"-")</f>
        <v>-</v>
      </c>
      <c r="AJ83" s="155" t="str">
        <f>IF($O83="Canadian",IF($G83=0,"-",$G83),"-")</f>
        <v>-</v>
      </c>
      <c r="AK83" s="149" t="str">
        <f>IF($O83="Non-Canadian",IF($G83=0,"-",$G83),"-")</f>
        <v>-</v>
      </c>
    </row>
    <row r="84" spans="1:37" ht="12.75" customHeight="1">
      <c r="A84" s="178" t="s">
        <v>155</v>
      </c>
      <c r="B84" s="184" t="s">
        <v>156</v>
      </c>
      <c r="C84" s="179"/>
      <c r="D84" s="95"/>
      <c r="E84" s="192"/>
      <c r="F84" s="180"/>
      <c r="G84" s="106">
        <f t="shared" si="84"/>
        <v>0</v>
      </c>
      <c r="H84" s="106">
        <f>C84-G84</f>
        <v>0</v>
      </c>
      <c r="I84" s="165" t="str">
        <f>IF(AND($C84="",$E84="",$F84=""),"",IF(AND(OR($C84&lt;&gt;"",$G84&lt;&gt;""),OR(J84="",K84="")),"Select values! -&gt;",""))</f>
        <v/>
      </c>
      <c r="J84" s="181"/>
      <c r="K84" s="181"/>
      <c r="L84" s="182" t="str">
        <f>IF(J84=K84,"-", "Allocation change")</f>
        <v>-</v>
      </c>
      <c r="M84" s="165" t="str">
        <f t="shared" si="71"/>
        <v/>
      </c>
      <c r="N84" s="181" t="s">
        <v>44</v>
      </c>
      <c r="O84" s="181" t="s">
        <v>44</v>
      </c>
      <c r="P84" s="182" t="str">
        <f>IF(N84=O84,"-","Origin change")</f>
        <v>-</v>
      </c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149" t="str">
        <f>IF(J84="Internal",C84,"-")</f>
        <v>-</v>
      </c>
      <c r="AB84" s="149" t="str">
        <f>IF(J84="Related",C84,"-")</f>
        <v>-</v>
      </c>
      <c r="AC84" s="153" t="str">
        <f>IF(J84="External",C84,"-")</f>
        <v>-</v>
      </c>
      <c r="AD84" s="155" t="str">
        <f>IF(K84="Internal",G84,"-")</f>
        <v>-</v>
      </c>
      <c r="AE84" s="149" t="str">
        <f>IF(K84="Related",G84,"-")</f>
        <v>-</v>
      </c>
      <c r="AF84" s="149" t="str">
        <f>IF(K84="External",G84,"-")</f>
        <v>-</v>
      </c>
      <c r="AG84" s="156"/>
      <c r="AH84" s="149" t="str">
        <f>IF($N84="Canadian",IF($C84="","-",$C84),"-")</f>
        <v>-</v>
      </c>
      <c r="AI84" s="153" t="str">
        <f>IF($N84="Non-Canadian",IF($C84="","-",$C84),"-")</f>
        <v>-</v>
      </c>
      <c r="AJ84" s="155" t="str">
        <f>IF($O84="Canadian",IF($G84=0,"-",$G84),"-")</f>
        <v>-</v>
      </c>
      <c r="AK84" s="149" t="str">
        <f>IF($O84="Non-Canadian",IF($G84=0,"-",$G84),"-")</f>
        <v>-</v>
      </c>
    </row>
    <row r="85" spans="1:37" ht="12.75" customHeight="1">
      <c r="A85" s="178" t="s">
        <v>157</v>
      </c>
      <c r="B85" s="184" t="s">
        <v>82</v>
      </c>
      <c r="C85" s="179"/>
      <c r="D85" s="95"/>
      <c r="E85" s="192"/>
      <c r="F85" s="180"/>
      <c r="G85" s="106">
        <f t="shared" si="84"/>
        <v>0</v>
      </c>
      <c r="H85" s="106">
        <f>C85-G85</f>
        <v>0</v>
      </c>
      <c r="I85" s="165" t="str">
        <f>IF(AND($C85="",$E85="",$F85=""),"",IF(AND(OR($C85&lt;&gt;"",$G85&lt;&gt;""),OR(J85="",K85="")),"Select values! -&gt;",""))</f>
        <v/>
      </c>
      <c r="J85" s="181"/>
      <c r="K85" s="181"/>
      <c r="L85" s="182" t="str">
        <f>IF(J85=K85,"-", "Allocation change")</f>
        <v>-</v>
      </c>
      <c r="M85" s="165" t="str">
        <f t="shared" si="71"/>
        <v/>
      </c>
      <c r="N85" s="181" t="s">
        <v>44</v>
      </c>
      <c r="O85" s="181" t="s">
        <v>44</v>
      </c>
      <c r="P85" s="182" t="str">
        <f>IF(N85=O85,"-","Origin change")</f>
        <v>-</v>
      </c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149" t="str">
        <f>IF(J85="Internal",C85,"-")</f>
        <v>-</v>
      </c>
      <c r="AB85" s="149" t="str">
        <f>IF(J85="Related",C85,"-")</f>
        <v>-</v>
      </c>
      <c r="AC85" s="153" t="str">
        <f>IF(J85="External",C85,"-")</f>
        <v>-</v>
      </c>
      <c r="AD85" s="155" t="str">
        <f>IF(K85="Internal",G85,"-")</f>
        <v>-</v>
      </c>
      <c r="AE85" s="149" t="str">
        <f>IF(K85="Related",G85,"-")</f>
        <v>-</v>
      </c>
      <c r="AF85" s="149" t="str">
        <f>IF(K85="External",G85,"-")</f>
        <v>-</v>
      </c>
      <c r="AG85" s="156"/>
      <c r="AH85" s="149" t="str">
        <f>IF($N85="Canadian",IF($C85="","-",$C85),"-")</f>
        <v>-</v>
      </c>
      <c r="AI85" s="153" t="str">
        <f>IF($N85="Non-Canadian",IF($C85="","-",$C85),"-")</f>
        <v>-</v>
      </c>
      <c r="AJ85" s="155" t="str">
        <f>IF($O85="Canadian",IF($G85=0,"-",$G85),"-")</f>
        <v>-</v>
      </c>
      <c r="AK85" s="149" t="str">
        <f>IF($O85="Non-Canadian",IF($G85=0,"-",$G85),"-")</f>
        <v>-</v>
      </c>
    </row>
    <row r="86" spans="1:37" ht="12.75" customHeight="1">
      <c r="A86" s="178"/>
      <c r="B86" s="184"/>
      <c r="C86" s="179"/>
      <c r="D86" s="95"/>
      <c r="E86" s="192"/>
      <c r="F86" s="180"/>
      <c r="G86" s="106">
        <f t="shared" si="84"/>
        <v>0</v>
      </c>
      <c r="H86" s="106">
        <f>C86-G86</f>
        <v>0</v>
      </c>
      <c r="I86" s="165" t="str">
        <f>IF(AND($C86="",$E86="",$F86=""),"",IF(AND(OR($C86&lt;&gt;"",$G86&lt;&gt;""),OR(J86="",K86="")),"Select values! -&gt;",""))</f>
        <v/>
      </c>
      <c r="J86" s="181"/>
      <c r="K86" s="181"/>
      <c r="L86" s="182" t="str">
        <f>IF(J86=K86,"-", "Allocation change")</f>
        <v>-</v>
      </c>
      <c r="M86" s="165" t="str">
        <f t="shared" si="71"/>
        <v/>
      </c>
      <c r="N86" s="181" t="s">
        <v>44</v>
      </c>
      <c r="O86" s="181" t="s">
        <v>44</v>
      </c>
      <c r="P86" s="182" t="str">
        <f>IF(N86=O86,"-","Origin change")</f>
        <v>-</v>
      </c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149" t="str">
        <f>IF(J86="Internal",C86,"-")</f>
        <v>-</v>
      </c>
      <c r="AB86" s="149" t="str">
        <f>IF(J86="Related",C86,"-")</f>
        <v>-</v>
      </c>
      <c r="AC86" s="153" t="str">
        <f>IF(J86="External",C86,"-")</f>
        <v>-</v>
      </c>
      <c r="AD86" s="155" t="str">
        <f>IF(K86="Internal",G86,"-")</f>
        <v>-</v>
      </c>
      <c r="AE86" s="149" t="str">
        <f>IF(K86="Related",G86,"-")</f>
        <v>-</v>
      </c>
      <c r="AF86" s="149" t="str">
        <f>IF(K86="External",G86,"-")</f>
        <v>-</v>
      </c>
      <c r="AG86" s="156"/>
      <c r="AH86" s="149" t="str">
        <f>IF($N86="Canadian",IF($C86="","-",$C86),"-")</f>
        <v>-</v>
      </c>
      <c r="AI86" s="153" t="str">
        <f>IF($N86="Non-Canadian",IF($C86="","-",$C86),"-")</f>
        <v>-</v>
      </c>
      <c r="AJ86" s="155" t="str">
        <f>IF($O86="Canadian",IF($G86=0,"-",$G86),"-")</f>
        <v>-</v>
      </c>
      <c r="AK86" s="149" t="str">
        <f>IF($O86="Non-Canadian",IF($G86=0,"-",$G86),"-")</f>
        <v>-</v>
      </c>
    </row>
    <row r="87" spans="1:37" s="13" customFormat="1" ht="12.75" customHeight="1">
      <c r="A87" s="17">
        <v>8</v>
      </c>
      <c r="B87" s="185" t="s">
        <v>158</v>
      </c>
      <c r="C87" s="104">
        <f>ROUND(SUM(C83:C86),0)</f>
        <v>0</v>
      </c>
      <c r="D87" s="105"/>
      <c r="E87" s="104">
        <f>ROUND(SUM(E83:E86),0)</f>
        <v>0</v>
      </c>
      <c r="F87" s="183">
        <f>ROUND(SUM(F83:F86),0)</f>
        <v>0</v>
      </c>
      <c r="G87" s="104">
        <f>ROUND(SUM(G83:G86),0)</f>
        <v>0</v>
      </c>
      <c r="H87" s="104">
        <f>SUM(H83:H86)</f>
        <v>0</v>
      </c>
      <c r="I87" s="165"/>
      <c r="J87" s="191"/>
      <c r="K87" s="191"/>
      <c r="L87" s="191"/>
      <c r="M87" s="165"/>
      <c r="N87" s="191"/>
      <c r="O87" s="191"/>
      <c r="P87" s="191"/>
      <c r="AA87" s="157">
        <f t="shared" ref="AA87:AF87" si="85">ROUND(SUM(AA83:AA86),0)</f>
        <v>0</v>
      </c>
      <c r="AB87" s="157">
        <f t="shared" si="85"/>
        <v>0</v>
      </c>
      <c r="AC87" s="158">
        <f t="shared" si="85"/>
        <v>0</v>
      </c>
      <c r="AD87" s="159">
        <f t="shared" si="85"/>
        <v>0</v>
      </c>
      <c r="AE87" s="157">
        <f t="shared" si="85"/>
        <v>0</v>
      </c>
      <c r="AF87" s="157">
        <f t="shared" si="85"/>
        <v>0</v>
      </c>
      <c r="AG87" s="150"/>
      <c r="AH87" s="157">
        <f>ROUND(SUM(AH83:AH86),0)</f>
        <v>0</v>
      </c>
      <c r="AI87" s="158">
        <f>ROUND(SUM(AI83:AI86),0)</f>
        <v>0</v>
      </c>
      <c r="AJ87" s="159">
        <f>ROUND(SUM(AJ83:AJ86),0)</f>
        <v>0</v>
      </c>
      <c r="AK87" s="157">
        <f>ROUND(SUM(AK83:AK86),0)</f>
        <v>0</v>
      </c>
    </row>
    <row r="88" spans="1:37" ht="12.75" customHeight="1">
      <c r="A88" s="177"/>
      <c r="B88" s="102"/>
      <c r="C88" s="95"/>
      <c r="D88" s="95"/>
      <c r="E88" s="95"/>
      <c r="F88" s="95"/>
      <c r="G88" s="107"/>
      <c r="H88" s="107"/>
      <c r="I88" s="165"/>
      <c r="J88" s="301"/>
      <c r="K88" s="301"/>
      <c r="L88" s="301"/>
      <c r="M88" s="165"/>
      <c r="N88" s="301"/>
      <c r="O88" s="301"/>
      <c r="P88" s="301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156"/>
      <c r="AB88" s="156"/>
      <c r="AC88" s="156"/>
      <c r="AD88" s="156"/>
      <c r="AE88" s="156"/>
      <c r="AF88" s="156"/>
      <c r="AG88" s="156"/>
      <c r="AH88" s="151"/>
      <c r="AI88" s="151"/>
      <c r="AJ88" s="151"/>
      <c r="AK88" s="151"/>
    </row>
    <row r="89" spans="1:37" s="13" customFormat="1" ht="12.75" customHeight="1">
      <c r="A89" s="17">
        <v>9</v>
      </c>
      <c r="B89" s="330" t="s">
        <v>20</v>
      </c>
      <c r="C89" s="331"/>
      <c r="D89" s="331"/>
      <c r="E89" s="331"/>
      <c r="F89" s="331"/>
      <c r="G89" s="331"/>
      <c r="H89" s="332"/>
      <c r="I89" s="165"/>
      <c r="J89" s="191"/>
      <c r="K89" s="191"/>
      <c r="L89" s="191"/>
      <c r="M89" s="165"/>
      <c r="N89" s="191"/>
      <c r="O89" s="191"/>
      <c r="P89" s="191"/>
      <c r="AA89" s="149" t="s">
        <v>41</v>
      </c>
      <c r="AB89" s="149" t="s">
        <v>42</v>
      </c>
      <c r="AC89" s="153" t="s">
        <v>43</v>
      </c>
      <c r="AD89" s="155" t="s">
        <v>41</v>
      </c>
      <c r="AE89" s="149" t="s">
        <v>42</v>
      </c>
      <c r="AF89" s="149" t="s">
        <v>43</v>
      </c>
      <c r="AG89" s="150"/>
      <c r="AH89" s="149" t="s">
        <v>44</v>
      </c>
      <c r="AI89" s="153" t="s">
        <v>45</v>
      </c>
      <c r="AJ89" s="155" t="s">
        <v>44</v>
      </c>
      <c r="AK89" s="149" t="s">
        <v>45</v>
      </c>
    </row>
    <row r="90" spans="1:37" ht="12.75" customHeight="1">
      <c r="A90" s="178" t="s">
        <v>159</v>
      </c>
      <c r="B90" s="184" t="s">
        <v>160</v>
      </c>
      <c r="C90" s="179"/>
      <c r="D90" s="95"/>
      <c r="E90" s="192"/>
      <c r="F90" s="180"/>
      <c r="G90" s="106">
        <f t="shared" si="84"/>
        <v>0</v>
      </c>
      <c r="H90" s="106">
        <f>C90-G90</f>
        <v>0</v>
      </c>
      <c r="I90" s="165" t="str">
        <f>IF(AND($C90="",$E90="",$F90=""),"",IF(AND(OR($C90&lt;&gt;"",$G90&lt;&gt;""),OR(J90="",K90="")),"Select values! -&gt;",""))</f>
        <v/>
      </c>
      <c r="J90" s="181"/>
      <c r="K90" s="181"/>
      <c r="L90" s="182" t="str">
        <f>IF(J90=K90,"-", "Allocation change")</f>
        <v>-</v>
      </c>
      <c r="M90" s="165" t="str">
        <f t="shared" si="71"/>
        <v/>
      </c>
      <c r="N90" s="181" t="s">
        <v>44</v>
      </c>
      <c r="O90" s="181" t="s">
        <v>44</v>
      </c>
      <c r="P90" s="182" t="str">
        <f>IF(N90=O90,"-","Origin change")</f>
        <v>-</v>
      </c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149" t="str">
        <f>IF(J90="Internal",C90,"-")</f>
        <v>-</v>
      </c>
      <c r="AB90" s="149" t="str">
        <f>IF(J90="Related",C90,"-")</f>
        <v>-</v>
      </c>
      <c r="AC90" s="153" t="str">
        <f>IF(J90="External",C90,"-")</f>
        <v>-</v>
      </c>
      <c r="AD90" s="155" t="str">
        <f>IF(K90="Internal",G90,"-")</f>
        <v>-</v>
      </c>
      <c r="AE90" s="149" t="str">
        <f>IF(K90="Related",G90,"-")</f>
        <v>-</v>
      </c>
      <c r="AF90" s="149" t="str">
        <f>IF(K90="External",G90,"-")</f>
        <v>-</v>
      </c>
      <c r="AG90" s="156"/>
      <c r="AH90" s="149" t="str">
        <f>IF($N90="Canadian",IF($C90="","-",$C90),"-")</f>
        <v>-</v>
      </c>
      <c r="AI90" s="153" t="str">
        <f>IF($N90="Non-Canadian",IF($C90="","-",$C90),"-")</f>
        <v>-</v>
      </c>
      <c r="AJ90" s="155" t="str">
        <f>IF($O90="Canadian",IF($G90=0,"-",$G90),"-")</f>
        <v>-</v>
      </c>
      <c r="AK90" s="149" t="str">
        <f>IF($O90="Non-Canadian",IF($G90=0,"-",$G90),"-")</f>
        <v>-</v>
      </c>
    </row>
    <row r="91" spans="1:37" ht="12.75" customHeight="1">
      <c r="A91" s="178" t="s">
        <v>161</v>
      </c>
      <c r="B91" s="184" t="s">
        <v>82</v>
      </c>
      <c r="C91" s="179"/>
      <c r="D91" s="95"/>
      <c r="E91" s="192"/>
      <c r="F91" s="180"/>
      <c r="G91" s="106">
        <f t="shared" si="84"/>
        <v>0</v>
      </c>
      <c r="H91" s="106">
        <f>C91-G91</f>
        <v>0</v>
      </c>
      <c r="I91" s="165" t="str">
        <f>IF(AND($C91="",$E91="",$F91=""),"",IF(AND(OR($C91&lt;&gt;"",$G91&lt;&gt;""),OR(J91="",K91="")),"Select values! -&gt;",""))</f>
        <v/>
      </c>
      <c r="J91" s="181"/>
      <c r="K91" s="181"/>
      <c r="L91" s="182" t="str">
        <f>IF(J91=K91,"-", "Allocation change")</f>
        <v>-</v>
      </c>
      <c r="M91" s="165" t="str">
        <f t="shared" si="71"/>
        <v/>
      </c>
      <c r="N91" s="181" t="s">
        <v>44</v>
      </c>
      <c r="O91" s="181" t="s">
        <v>44</v>
      </c>
      <c r="P91" s="182" t="str">
        <f>IF(N91=O91,"-","Origin change")</f>
        <v>-</v>
      </c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149" t="str">
        <f>IF(J91="Internal",C91,"-")</f>
        <v>-</v>
      </c>
      <c r="AB91" s="149" t="str">
        <f>IF(J91="Related",C91,"-")</f>
        <v>-</v>
      </c>
      <c r="AC91" s="153" t="str">
        <f>IF(J91="External",C91,"-")</f>
        <v>-</v>
      </c>
      <c r="AD91" s="155" t="str">
        <f>IF(K91="Internal",G91,"-")</f>
        <v>-</v>
      </c>
      <c r="AE91" s="149" t="str">
        <f>IF(K91="Related",G91,"-")</f>
        <v>-</v>
      </c>
      <c r="AF91" s="149" t="str">
        <f>IF(K91="External",G91,"-")</f>
        <v>-</v>
      </c>
      <c r="AG91" s="156"/>
      <c r="AH91" s="149" t="str">
        <f>IF($N91="Canadian",IF($C91="","-",$C91),"-")</f>
        <v>-</v>
      </c>
      <c r="AI91" s="153" t="str">
        <f>IF($N91="Non-Canadian",IF($C91="","-",$C91),"-")</f>
        <v>-</v>
      </c>
      <c r="AJ91" s="155" t="str">
        <f>IF($O91="Canadian",IF($G91=0,"-",$G91),"-")</f>
        <v>-</v>
      </c>
      <c r="AK91" s="149" t="str">
        <f>IF($O91="Non-Canadian",IF($G91=0,"-",$G91),"-")</f>
        <v>-</v>
      </c>
    </row>
    <row r="92" spans="1:37" ht="12.75" customHeight="1">
      <c r="A92" s="178"/>
      <c r="B92" s="184"/>
      <c r="C92" s="179"/>
      <c r="D92" s="95"/>
      <c r="E92" s="192"/>
      <c r="F92" s="180"/>
      <c r="G92" s="106">
        <f t="shared" si="84"/>
        <v>0</v>
      </c>
      <c r="H92" s="106">
        <f>C92-G92</f>
        <v>0</v>
      </c>
      <c r="I92" s="165" t="str">
        <f>IF(AND($C92="",$E92="",$F92=""),"",IF(AND(OR($C92&lt;&gt;"",$G92&lt;&gt;""),OR(J92="",K92="")),"Select values! -&gt;",""))</f>
        <v/>
      </c>
      <c r="J92" s="181"/>
      <c r="K92" s="181"/>
      <c r="L92" s="182" t="str">
        <f>IF(J92=K92,"-", "Allocation change")</f>
        <v>-</v>
      </c>
      <c r="M92" s="165" t="str">
        <f t="shared" si="71"/>
        <v/>
      </c>
      <c r="N92" s="181" t="s">
        <v>44</v>
      </c>
      <c r="O92" s="181" t="s">
        <v>44</v>
      </c>
      <c r="P92" s="182" t="str">
        <f>IF(N92=O92,"-","Origin change")</f>
        <v>-</v>
      </c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149" t="str">
        <f>IF(J92="Internal",C92,"-")</f>
        <v>-</v>
      </c>
      <c r="AB92" s="149" t="str">
        <f>IF(J92="Related",C92,"-")</f>
        <v>-</v>
      </c>
      <c r="AC92" s="153" t="str">
        <f>IF(J92="External",C92,"-")</f>
        <v>-</v>
      </c>
      <c r="AD92" s="155" t="str">
        <f>IF(K92="Internal",G92,"-")</f>
        <v>-</v>
      </c>
      <c r="AE92" s="149" t="str">
        <f>IF(K92="Related",G92,"-")</f>
        <v>-</v>
      </c>
      <c r="AF92" s="149" t="str">
        <f>IF(K92="External",G92,"-")</f>
        <v>-</v>
      </c>
      <c r="AG92" s="156"/>
      <c r="AH92" s="149" t="str">
        <f>IF($N92="Canadian",IF($C92="","-",$C92),"-")</f>
        <v>-</v>
      </c>
      <c r="AI92" s="153" t="str">
        <f>IF($N92="Non-Canadian",IF($C92="","-",$C92),"-")</f>
        <v>-</v>
      </c>
      <c r="AJ92" s="155" t="str">
        <f>IF($O92="Canadian",IF($G92=0,"-",$G92),"-")</f>
        <v>-</v>
      </c>
      <c r="AK92" s="149" t="str">
        <f>IF($O92="Non-Canadian",IF($G92=0,"-",$G92),"-")</f>
        <v>-</v>
      </c>
    </row>
    <row r="93" spans="1:37" s="13" customFormat="1" ht="12.75" customHeight="1">
      <c r="A93" s="17">
        <v>9</v>
      </c>
      <c r="B93" s="185" t="s">
        <v>162</v>
      </c>
      <c r="C93" s="104">
        <f>ROUND(SUM(C90:C92),0)</f>
        <v>0</v>
      </c>
      <c r="D93" s="105"/>
      <c r="E93" s="104">
        <f>ROUND(SUM(E90:E92),0)</f>
        <v>0</v>
      </c>
      <c r="F93" s="183">
        <f>ROUND(SUM(F90:F92),0)</f>
        <v>0</v>
      </c>
      <c r="G93" s="104">
        <f>ROUND(SUM(G90:G92),0)</f>
        <v>0</v>
      </c>
      <c r="H93" s="104">
        <f>SUM(H90:H92)</f>
        <v>0</v>
      </c>
      <c r="I93" s="165"/>
      <c r="J93" s="191"/>
      <c r="K93" s="191"/>
      <c r="L93" s="191"/>
      <c r="M93" s="165"/>
      <c r="N93" s="191"/>
      <c r="O93" s="191"/>
      <c r="P93" s="191"/>
      <c r="AA93" s="157">
        <f t="shared" ref="AA93:AF93" si="86">ROUND(SUM(AA90:AA92),0)</f>
        <v>0</v>
      </c>
      <c r="AB93" s="157">
        <f t="shared" si="86"/>
        <v>0</v>
      </c>
      <c r="AC93" s="158">
        <f t="shared" si="86"/>
        <v>0</v>
      </c>
      <c r="AD93" s="159">
        <f t="shared" si="86"/>
        <v>0</v>
      </c>
      <c r="AE93" s="157">
        <f t="shared" si="86"/>
        <v>0</v>
      </c>
      <c r="AF93" s="157">
        <f t="shared" si="86"/>
        <v>0</v>
      </c>
      <c r="AG93" s="150"/>
      <c r="AH93" s="157">
        <f>ROUND(SUM(AH90:AH92),0)</f>
        <v>0</v>
      </c>
      <c r="AI93" s="158">
        <f>ROUND(SUM(AI90:AI92),0)</f>
        <v>0</v>
      </c>
      <c r="AJ93" s="159">
        <f>ROUND(SUM(AJ90:AJ92),0)</f>
        <v>0</v>
      </c>
      <c r="AK93" s="157">
        <f>ROUND(SUM(AK90:AK92),0)</f>
        <v>0</v>
      </c>
    </row>
    <row r="94" spans="1:37" ht="12.75" customHeight="1">
      <c r="A94" s="177"/>
      <c r="B94" s="102"/>
      <c r="C94" s="95"/>
      <c r="D94" s="95"/>
      <c r="E94" s="95"/>
      <c r="F94" s="95"/>
      <c r="G94" s="107"/>
      <c r="H94" s="107"/>
      <c r="I94" s="165"/>
      <c r="J94" s="301"/>
      <c r="K94" s="301"/>
      <c r="L94" s="301"/>
      <c r="M94" s="165"/>
      <c r="N94" s="301"/>
      <c r="O94" s="301"/>
      <c r="P94" s="301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156"/>
      <c r="AB94" s="156"/>
      <c r="AC94" s="156"/>
      <c r="AD94" s="156"/>
      <c r="AE94" s="156"/>
      <c r="AF94" s="156"/>
      <c r="AG94" s="156"/>
      <c r="AH94" s="151"/>
      <c r="AI94" s="151"/>
      <c r="AJ94" s="151"/>
      <c r="AK94" s="151"/>
    </row>
    <row r="95" spans="1:37" s="13" customFormat="1" ht="12.75" customHeight="1">
      <c r="A95" s="17">
        <v>10</v>
      </c>
      <c r="B95" s="330" t="s">
        <v>21</v>
      </c>
      <c r="C95" s="331"/>
      <c r="D95" s="331"/>
      <c r="E95" s="331"/>
      <c r="F95" s="331"/>
      <c r="G95" s="331"/>
      <c r="H95" s="332"/>
      <c r="I95" s="165"/>
      <c r="J95" s="191"/>
      <c r="K95" s="191"/>
      <c r="L95" s="191"/>
      <c r="M95" s="165"/>
      <c r="N95" s="191"/>
      <c r="O95" s="191"/>
      <c r="P95" s="191"/>
      <c r="AA95" s="149" t="s">
        <v>41</v>
      </c>
      <c r="AB95" s="149" t="s">
        <v>42</v>
      </c>
      <c r="AC95" s="153" t="s">
        <v>43</v>
      </c>
      <c r="AD95" s="155" t="s">
        <v>41</v>
      </c>
      <c r="AE95" s="149" t="s">
        <v>42</v>
      </c>
      <c r="AF95" s="149" t="s">
        <v>43</v>
      </c>
      <c r="AG95" s="150"/>
      <c r="AH95" s="149" t="s">
        <v>44</v>
      </c>
      <c r="AI95" s="153" t="s">
        <v>45</v>
      </c>
      <c r="AJ95" s="155" t="s">
        <v>44</v>
      </c>
      <c r="AK95" s="149" t="s">
        <v>45</v>
      </c>
    </row>
    <row r="96" spans="1:37" ht="12.75" customHeight="1">
      <c r="A96" s="178" t="s">
        <v>163</v>
      </c>
      <c r="B96" s="184" t="s">
        <v>78</v>
      </c>
      <c r="C96" s="179"/>
      <c r="D96" s="95"/>
      <c r="E96" s="192"/>
      <c r="F96" s="180"/>
      <c r="G96" s="106">
        <f t="shared" ref="G96:G106" si="87">E96+F96</f>
        <v>0</v>
      </c>
      <c r="H96" s="106">
        <f t="shared" ref="H96:H107" si="88">C96-G96</f>
        <v>0</v>
      </c>
      <c r="I96" s="165" t="str">
        <f t="shared" ref="I96:I107" si="89">IF(AND($C96="",$E96="",$F96=""),"",IF(AND(OR($C96&lt;&gt;"",$G96&lt;&gt;""),OR(J96="",K96="")),"Select values! -&gt;",""))</f>
        <v/>
      </c>
      <c r="J96" s="181"/>
      <c r="K96" s="181"/>
      <c r="L96" s="182" t="str">
        <f t="shared" ref="L96:L107" si="90">IF(J96=K96,"-", "Allocation change")</f>
        <v>-</v>
      </c>
      <c r="M96" s="165" t="str">
        <f t="shared" si="71"/>
        <v/>
      </c>
      <c r="N96" s="181" t="s">
        <v>44</v>
      </c>
      <c r="O96" s="181" t="s">
        <v>44</v>
      </c>
      <c r="P96" s="182" t="str">
        <f t="shared" ref="P96:P107" si="91">IF(N96=O96,"-","Origin change")</f>
        <v>-</v>
      </c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149" t="str">
        <f t="shared" ref="AA96:AA107" si="92">IF(J96="Internal",C96,"-")</f>
        <v>-</v>
      </c>
      <c r="AB96" s="149" t="str">
        <f t="shared" ref="AB96:AB107" si="93">IF(J96="Related",C96,"-")</f>
        <v>-</v>
      </c>
      <c r="AC96" s="153" t="str">
        <f t="shared" ref="AC96:AC107" si="94">IF(J96="External",C96,"-")</f>
        <v>-</v>
      </c>
      <c r="AD96" s="155" t="str">
        <f t="shared" ref="AD96:AD107" si="95">IF(K96="Internal",G96,"-")</f>
        <v>-</v>
      </c>
      <c r="AE96" s="149" t="str">
        <f t="shared" ref="AE96:AE107" si="96">IF(K96="Related",G96,"-")</f>
        <v>-</v>
      </c>
      <c r="AF96" s="149" t="str">
        <f t="shared" ref="AF96:AF107" si="97">IF(K96="External",G96,"-")</f>
        <v>-</v>
      </c>
      <c r="AG96" s="156"/>
      <c r="AH96" s="149" t="str">
        <f t="shared" ref="AH96:AH107" si="98">IF($N96="Canadian",IF($C96="","-",$C96),"-")</f>
        <v>-</v>
      </c>
      <c r="AI96" s="153" t="str">
        <f t="shared" ref="AI96:AI107" si="99">IF($N96="Non-Canadian",IF($C96="","-",$C96),"-")</f>
        <v>-</v>
      </c>
      <c r="AJ96" s="155" t="str">
        <f t="shared" ref="AJ96:AJ107" si="100">IF($O96="Canadian",IF($G96=0,"-",$G96),"-")</f>
        <v>-</v>
      </c>
      <c r="AK96" s="149" t="str">
        <f t="shared" ref="AK96:AK107" si="101">IF($O96="Non-Canadian",IF($G96=0,"-",$G96),"-")</f>
        <v>-</v>
      </c>
    </row>
    <row r="97" spans="1:37" ht="12.75" customHeight="1">
      <c r="A97" s="178" t="s">
        <v>164</v>
      </c>
      <c r="B97" s="184" t="s">
        <v>165</v>
      </c>
      <c r="C97" s="179"/>
      <c r="D97" s="95"/>
      <c r="E97" s="192"/>
      <c r="F97" s="180"/>
      <c r="G97" s="106">
        <f t="shared" si="87"/>
        <v>0</v>
      </c>
      <c r="H97" s="106">
        <f t="shared" si="88"/>
        <v>0</v>
      </c>
      <c r="I97" s="165" t="str">
        <f t="shared" si="89"/>
        <v/>
      </c>
      <c r="J97" s="181"/>
      <c r="K97" s="181"/>
      <c r="L97" s="182" t="str">
        <f t="shared" si="90"/>
        <v>-</v>
      </c>
      <c r="M97" s="165" t="str">
        <f t="shared" si="71"/>
        <v/>
      </c>
      <c r="N97" s="181" t="s">
        <v>44</v>
      </c>
      <c r="O97" s="181" t="s">
        <v>44</v>
      </c>
      <c r="P97" s="182" t="str">
        <f t="shared" si="91"/>
        <v>-</v>
      </c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149" t="str">
        <f t="shared" si="92"/>
        <v>-</v>
      </c>
      <c r="AB97" s="149" t="str">
        <f t="shared" si="93"/>
        <v>-</v>
      </c>
      <c r="AC97" s="153" t="str">
        <f t="shared" si="94"/>
        <v>-</v>
      </c>
      <c r="AD97" s="155" t="str">
        <f t="shared" si="95"/>
        <v>-</v>
      </c>
      <c r="AE97" s="149" t="str">
        <f t="shared" si="96"/>
        <v>-</v>
      </c>
      <c r="AF97" s="149" t="str">
        <f t="shared" si="97"/>
        <v>-</v>
      </c>
      <c r="AG97" s="156"/>
      <c r="AH97" s="149" t="str">
        <f t="shared" si="98"/>
        <v>-</v>
      </c>
      <c r="AI97" s="153" t="str">
        <f t="shared" si="99"/>
        <v>-</v>
      </c>
      <c r="AJ97" s="155" t="str">
        <f t="shared" si="100"/>
        <v>-</v>
      </c>
      <c r="AK97" s="149" t="str">
        <f t="shared" si="101"/>
        <v>-</v>
      </c>
    </row>
    <row r="98" spans="1:37" ht="12.75" customHeight="1">
      <c r="A98" s="178" t="s">
        <v>166</v>
      </c>
      <c r="B98" s="184" t="s">
        <v>167</v>
      </c>
      <c r="C98" s="179"/>
      <c r="D98" s="95"/>
      <c r="E98" s="192"/>
      <c r="F98" s="180"/>
      <c r="G98" s="106">
        <f t="shared" si="87"/>
        <v>0</v>
      </c>
      <c r="H98" s="106">
        <f t="shared" si="88"/>
        <v>0</v>
      </c>
      <c r="I98" s="165" t="str">
        <f t="shared" si="89"/>
        <v/>
      </c>
      <c r="J98" s="181"/>
      <c r="K98" s="181"/>
      <c r="L98" s="182" t="str">
        <f t="shared" si="90"/>
        <v>-</v>
      </c>
      <c r="M98" s="165" t="str">
        <f t="shared" si="71"/>
        <v/>
      </c>
      <c r="N98" s="181" t="s">
        <v>44</v>
      </c>
      <c r="O98" s="181" t="s">
        <v>44</v>
      </c>
      <c r="P98" s="182" t="str">
        <f t="shared" si="91"/>
        <v>-</v>
      </c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149" t="str">
        <f t="shared" si="92"/>
        <v>-</v>
      </c>
      <c r="AB98" s="149" t="str">
        <f t="shared" si="93"/>
        <v>-</v>
      </c>
      <c r="AC98" s="153" t="str">
        <f t="shared" si="94"/>
        <v>-</v>
      </c>
      <c r="AD98" s="155" t="str">
        <f t="shared" si="95"/>
        <v>-</v>
      </c>
      <c r="AE98" s="149" t="str">
        <f t="shared" si="96"/>
        <v>-</v>
      </c>
      <c r="AF98" s="149" t="str">
        <f t="shared" si="97"/>
        <v>-</v>
      </c>
      <c r="AG98" s="156"/>
      <c r="AH98" s="149" t="str">
        <f t="shared" si="98"/>
        <v>-</v>
      </c>
      <c r="AI98" s="153" t="str">
        <f t="shared" si="99"/>
        <v>-</v>
      </c>
      <c r="AJ98" s="155" t="str">
        <f t="shared" si="100"/>
        <v>-</v>
      </c>
      <c r="AK98" s="149" t="str">
        <f t="shared" si="101"/>
        <v>-</v>
      </c>
    </row>
    <row r="99" spans="1:37" ht="12.75" customHeight="1">
      <c r="A99" s="178" t="s">
        <v>168</v>
      </c>
      <c r="B99" s="184" t="s">
        <v>169</v>
      </c>
      <c r="C99" s="179"/>
      <c r="D99" s="95"/>
      <c r="E99" s="192"/>
      <c r="F99" s="180"/>
      <c r="G99" s="106">
        <f t="shared" si="87"/>
        <v>0</v>
      </c>
      <c r="H99" s="106">
        <f t="shared" si="88"/>
        <v>0</v>
      </c>
      <c r="I99" s="165" t="str">
        <f t="shared" si="89"/>
        <v/>
      </c>
      <c r="J99" s="181"/>
      <c r="K99" s="181"/>
      <c r="L99" s="182" t="str">
        <f t="shared" si="90"/>
        <v>-</v>
      </c>
      <c r="M99" s="165" t="str">
        <f t="shared" si="71"/>
        <v/>
      </c>
      <c r="N99" s="181" t="s">
        <v>44</v>
      </c>
      <c r="O99" s="181" t="s">
        <v>44</v>
      </c>
      <c r="P99" s="182" t="str">
        <f t="shared" si="91"/>
        <v>-</v>
      </c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149" t="str">
        <f t="shared" si="92"/>
        <v>-</v>
      </c>
      <c r="AB99" s="149" t="str">
        <f t="shared" si="93"/>
        <v>-</v>
      </c>
      <c r="AC99" s="153" t="str">
        <f t="shared" si="94"/>
        <v>-</v>
      </c>
      <c r="AD99" s="155" t="str">
        <f t="shared" si="95"/>
        <v>-</v>
      </c>
      <c r="AE99" s="149" t="str">
        <f t="shared" si="96"/>
        <v>-</v>
      </c>
      <c r="AF99" s="149" t="str">
        <f t="shared" si="97"/>
        <v>-</v>
      </c>
      <c r="AG99" s="156"/>
      <c r="AH99" s="149" t="str">
        <f t="shared" si="98"/>
        <v>-</v>
      </c>
      <c r="AI99" s="153" t="str">
        <f t="shared" si="99"/>
        <v>-</v>
      </c>
      <c r="AJ99" s="155" t="str">
        <f t="shared" si="100"/>
        <v>-</v>
      </c>
      <c r="AK99" s="149" t="str">
        <f t="shared" si="101"/>
        <v>-</v>
      </c>
    </row>
    <row r="100" spans="1:37" ht="12.75" customHeight="1">
      <c r="A100" s="178" t="s">
        <v>170</v>
      </c>
      <c r="B100" s="184" t="s">
        <v>171</v>
      </c>
      <c r="C100" s="179"/>
      <c r="D100" s="95"/>
      <c r="E100" s="192"/>
      <c r="F100" s="180"/>
      <c r="G100" s="106">
        <f t="shared" si="87"/>
        <v>0</v>
      </c>
      <c r="H100" s="106">
        <f t="shared" si="88"/>
        <v>0</v>
      </c>
      <c r="I100" s="165" t="str">
        <f t="shared" si="89"/>
        <v/>
      </c>
      <c r="J100" s="181"/>
      <c r="K100" s="181"/>
      <c r="L100" s="182" t="str">
        <f t="shared" si="90"/>
        <v>-</v>
      </c>
      <c r="M100" s="165" t="str">
        <f t="shared" si="71"/>
        <v/>
      </c>
      <c r="N100" s="181" t="s">
        <v>44</v>
      </c>
      <c r="O100" s="181" t="s">
        <v>44</v>
      </c>
      <c r="P100" s="182" t="str">
        <f t="shared" si="91"/>
        <v>-</v>
      </c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149" t="str">
        <f t="shared" si="92"/>
        <v>-</v>
      </c>
      <c r="AB100" s="149" t="str">
        <f t="shared" si="93"/>
        <v>-</v>
      </c>
      <c r="AC100" s="153" t="str">
        <f t="shared" si="94"/>
        <v>-</v>
      </c>
      <c r="AD100" s="155" t="str">
        <f t="shared" si="95"/>
        <v>-</v>
      </c>
      <c r="AE100" s="149" t="str">
        <f t="shared" si="96"/>
        <v>-</v>
      </c>
      <c r="AF100" s="149" t="str">
        <f t="shared" si="97"/>
        <v>-</v>
      </c>
      <c r="AG100" s="156"/>
      <c r="AH100" s="149" t="str">
        <f t="shared" si="98"/>
        <v>-</v>
      </c>
      <c r="AI100" s="153" t="str">
        <f t="shared" si="99"/>
        <v>-</v>
      </c>
      <c r="AJ100" s="155" t="str">
        <f t="shared" si="100"/>
        <v>-</v>
      </c>
      <c r="AK100" s="149" t="str">
        <f t="shared" si="101"/>
        <v>-</v>
      </c>
    </row>
    <row r="101" spans="1:37" ht="12.75" customHeight="1">
      <c r="A101" s="178" t="s">
        <v>172</v>
      </c>
      <c r="B101" s="184" t="s">
        <v>173</v>
      </c>
      <c r="C101" s="179"/>
      <c r="D101" s="95"/>
      <c r="E101" s="192"/>
      <c r="F101" s="180"/>
      <c r="G101" s="106">
        <f t="shared" si="87"/>
        <v>0</v>
      </c>
      <c r="H101" s="106">
        <f t="shared" si="88"/>
        <v>0</v>
      </c>
      <c r="I101" s="165" t="str">
        <f t="shared" si="89"/>
        <v/>
      </c>
      <c r="J101" s="181"/>
      <c r="K101" s="181"/>
      <c r="L101" s="182" t="str">
        <f t="shared" si="90"/>
        <v>-</v>
      </c>
      <c r="M101" s="165" t="str">
        <f t="shared" si="71"/>
        <v/>
      </c>
      <c r="N101" s="181" t="s">
        <v>44</v>
      </c>
      <c r="O101" s="181" t="s">
        <v>44</v>
      </c>
      <c r="P101" s="182" t="str">
        <f t="shared" si="91"/>
        <v>-</v>
      </c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149" t="str">
        <f t="shared" si="92"/>
        <v>-</v>
      </c>
      <c r="AB101" s="149" t="str">
        <f t="shared" si="93"/>
        <v>-</v>
      </c>
      <c r="AC101" s="153" t="str">
        <f t="shared" si="94"/>
        <v>-</v>
      </c>
      <c r="AD101" s="155" t="str">
        <f t="shared" si="95"/>
        <v>-</v>
      </c>
      <c r="AE101" s="149" t="str">
        <f t="shared" si="96"/>
        <v>-</v>
      </c>
      <c r="AF101" s="149" t="str">
        <f t="shared" si="97"/>
        <v>-</v>
      </c>
      <c r="AG101" s="156"/>
      <c r="AH101" s="149" t="str">
        <f t="shared" si="98"/>
        <v>-</v>
      </c>
      <c r="AI101" s="153" t="str">
        <f t="shared" si="99"/>
        <v>-</v>
      </c>
      <c r="AJ101" s="155" t="str">
        <f t="shared" si="100"/>
        <v>-</v>
      </c>
      <c r="AK101" s="149" t="str">
        <f t="shared" si="101"/>
        <v>-</v>
      </c>
    </row>
    <row r="102" spans="1:37" ht="12.75" customHeight="1">
      <c r="A102" s="178" t="s">
        <v>174</v>
      </c>
      <c r="B102" s="184" t="s">
        <v>175</v>
      </c>
      <c r="C102" s="179"/>
      <c r="D102" s="95"/>
      <c r="E102" s="192"/>
      <c r="F102" s="180"/>
      <c r="G102" s="106">
        <f t="shared" si="87"/>
        <v>0</v>
      </c>
      <c r="H102" s="106">
        <f t="shared" si="88"/>
        <v>0</v>
      </c>
      <c r="I102" s="165" t="str">
        <f t="shared" si="89"/>
        <v/>
      </c>
      <c r="J102" s="181"/>
      <c r="K102" s="181"/>
      <c r="L102" s="182" t="str">
        <f t="shared" si="90"/>
        <v>-</v>
      </c>
      <c r="M102" s="165" t="str">
        <f t="shared" si="71"/>
        <v/>
      </c>
      <c r="N102" s="181" t="s">
        <v>44</v>
      </c>
      <c r="O102" s="181" t="s">
        <v>44</v>
      </c>
      <c r="P102" s="182" t="str">
        <f t="shared" si="91"/>
        <v>-</v>
      </c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149" t="str">
        <f>IF(J102="Internal",C102,"-")</f>
        <v>-</v>
      </c>
      <c r="AB102" s="149" t="str">
        <f>IF(J102="Related",C102,"-")</f>
        <v>-</v>
      </c>
      <c r="AC102" s="153" t="str">
        <f>IF(J102="External",C102,"-")</f>
        <v>-</v>
      </c>
      <c r="AD102" s="155" t="str">
        <f>IF(K102="Internal",G102,"-")</f>
        <v>-</v>
      </c>
      <c r="AE102" s="149" t="str">
        <f>IF(K102="Related",G102,"-")</f>
        <v>-</v>
      </c>
      <c r="AF102" s="149" t="str">
        <f>IF(K102="External",G102,"-")</f>
        <v>-</v>
      </c>
      <c r="AG102" s="156"/>
      <c r="AH102" s="149" t="str">
        <f t="shared" si="98"/>
        <v>-</v>
      </c>
      <c r="AI102" s="153" t="str">
        <f t="shared" si="99"/>
        <v>-</v>
      </c>
      <c r="AJ102" s="155" t="str">
        <f t="shared" si="100"/>
        <v>-</v>
      </c>
      <c r="AK102" s="149" t="str">
        <f t="shared" si="101"/>
        <v>-</v>
      </c>
    </row>
    <row r="103" spans="1:37" ht="12.75" customHeight="1">
      <c r="A103" s="178" t="s">
        <v>176</v>
      </c>
      <c r="B103" s="184" t="s">
        <v>177</v>
      </c>
      <c r="C103" s="179"/>
      <c r="D103" s="95"/>
      <c r="E103" s="192"/>
      <c r="F103" s="180"/>
      <c r="G103" s="106">
        <f t="shared" si="87"/>
        <v>0</v>
      </c>
      <c r="H103" s="106">
        <f t="shared" si="88"/>
        <v>0</v>
      </c>
      <c r="I103" s="165" t="str">
        <f t="shared" si="89"/>
        <v/>
      </c>
      <c r="J103" s="181"/>
      <c r="K103" s="181"/>
      <c r="L103" s="182" t="str">
        <f t="shared" si="90"/>
        <v>-</v>
      </c>
      <c r="M103" s="165" t="str">
        <f t="shared" si="71"/>
        <v/>
      </c>
      <c r="N103" s="181" t="s">
        <v>44</v>
      </c>
      <c r="O103" s="181" t="s">
        <v>44</v>
      </c>
      <c r="P103" s="182" t="str">
        <f t="shared" si="91"/>
        <v>-</v>
      </c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149" t="str">
        <f>IF(J103="Internal",C103,"-")</f>
        <v>-</v>
      </c>
      <c r="AB103" s="149" t="str">
        <f>IF(J103="Related",C103,"-")</f>
        <v>-</v>
      </c>
      <c r="AC103" s="153" t="str">
        <f>IF(J103="External",C103,"-")</f>
        <v>-</v>
      </c>
      <c r="AD103" s="155" t="str">
        <f>IF(K103="Internal",G103,"-")</f>
        <v>-</v>
      </c>
      <c r="AE103" s="149" t="str">
        <f>IF(K103="Related",G103,"-")</f>
        <v>-</v>
      </c>
      <c r="AF103" s="149" t="str">
        <f>IF(K103="External",G103,"-")</f>
        <v>-</v>
      </c>
      <c r="AG103" s="156"/>
      <c r="AH103" s="149" t="str">
        <f t="shared" si="98"/>
        <v>-</v>
      </c>
      <c r="AI103" s="153" t="str">
        <f t="shared" si="99"/>
        <v>-</v>
      </c>
      <c r="AJ103" s="155" t="str">
        <f t="shared" si="100"/>
        <v>-</v>
      </c>
      <c r="AK103" s="149" t="str">
        <f t="shared" si="101"/>
        <v>-</v>
      </c>
    </row>
    <row r="104" spans="1:37" ht="12.75" customHeight="1">
      <c r="A104" s="178" t="s">
        <v>178</v>
      </c>
      <c r="B104" s="184" t="s">
        <v>179</v>
      </c>
      <c r="C104" s="179"/>
      <c r="D104" s="95"/>
      <c r="E104" s="192"/>
      <c r="F104" s="180"/>
      <c r="G104" s="106">
        <f t="shared" si="87"/>
        <v>0</v>
      </c>
      <c r="H104" s="106">
        <f t="shared" si="88"/>
        <v>0</v>
      </c>
      <c r="I104" s="165" t="str">
        <f t="shared" si="89"/>
        <v/>
      </c>
      <c r="J104" s="181"/>
      <c r="K104" s="181"/>
      <c r="L104" s="182" t="str">
        <f t="shared" si="90"/>
        <v>-</v>
      </c>
      <c r="M104" s="165" t="str">
        <f t="shared" si="71"/>
        <v/>
      </c>
      <c r="N104" s="181" t="s">
        <v>44</v>
      </c>
      <c r="O104" s="181" t="s">
        <v>44</v>
      </c>
      <c r="P104" s="182" t="str">
        <f t="shared" si="91"/>
        <v>-</v>
      </c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149" t="str">
        <f>IF(J104="Internal",C104,"-")</f>
        <v>-</v>
      </c>
      <c r="AB104" s="149" t="str">
        <f>IF(J104="Related",C104,"-")</f>
        <v>-</v>
      </c>
      <c r="AC104" s="153" t="str">
        <f>IF(J104="External",C104,"-")</f>
        <v>-</v>
      </c>
      <c r="AD104" s="155" t="str">
        <f>IF(K104="Internal",G104,"-")</f>
        <v>-</v>
      </c>
      <c r="AE104" s="149" t="str">
        <f>IF(K104="Related",G104,"-")</f>
        <v>-</v>
      </c>
      <c r="AF104" s="149" t="str">
        <f>IF(K104="External",G104,"-")</f>
        <v>-</v>
      </c>
      <c r="AG104" s="156"/>
      <c r="AH104" s="149" t="str">
        <f t="shared" si="98"/>
        <v>-</v>
      </c>
      <c r="AI104" s="153" t="str">
        <f t="shared" si="99"/>
        <v>-</v>
      </c>
      <c r="AJ104" s="155" t="str">
        <f t="shared" si="100"/>
        <v>-</v>
      </c>
      <c r="AK104" s="149" t="str">
        <f t="shared" si="101"/>
        <v>-</v>
      </c>
    </row>
    <row r="105" spans="1:37" ht="12.75" customHeight="1">
      <c r="A105" s="178" t="s">
        <v>180</v>
      </c>
      <c r="B105" s="184" t="s">
        <v>181</v>
      </c>
      <c r="C105" s="179"/>
      <c r="D105" s="95"/>
      <c r="E105" s="192"/>
      <c r="F105" s="180"/>
      <c r="G105" s="106">
        <f t="shared" si="87"/>
        <v>0</v>
      </c>
      <c r="H105" s="106">
        <f t="shared" si="88"/>
        <v>0</v>
      </c>
      <c r="I105" s="165" t="str">
        <f t="shared" si="89"/>
        <v/>
      </c>
      <c r="J105" s="181"/>
      <c r="K105" s="181"/>
      <c r="L105" s="182" t="str">
        <f t="shared" si="90"/>
        <v>-</v>
      </c>
      <c r="M105" s="165" t="str">
        <f t="shared" si="71"/>
        <v/>
      </c>
      <c r="N105" s="181" t="s">
        <v>44</v>
      </c>
      <c r="O105" s="181" t="s">
        <v>44</v>
      </c>
      <c r="P105" s="182" t="str">
        <f t="shared" si="91"/>
        <v>-</v>
      </c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149" t="str">
        <f t="shared" si="92"/>
        <v>-</v>
      </c>
      <c r="AB105" s="149" t="str">
        <f t="shared" si="93"/>
        <v>-</v>
      </c>
      <c r="AC105" s="153" t="str">
        <f t="shared" si="94"/>
        <v>-</v>
      </c>
      <c r="AD105" s="155" t="str">
        <f t="shared" si="95"/>
        <v>-</v>
      </c>
      <c r="AE105" s="149" t="str">
        <f t="shared" si="96"/>
        <v>-</v>
      </c>
      <c r="AF105" s="149" t="str">
        <f t="shared" si="97"/>
        <v>-</v>
      </c>
      <c r="AG105" s="156"/>
      <c r="AH105" s="149" t="str">
        <f t="shared" si="98"/>
        <v>-</v>
      </c>
      <c r="AI105" s="153" t="str">
        <f t="shared" si="99"/>
        <v>-</v>
      </c>
      <c r="AJ105" s="155" t="str">
        <f t="shared" si="100"/>
        <v>-</v>
      </c>
      <c r="AK105" s="149" t="str">
        <f t="shared" si="101"/>
        <v>-</v>
      </c>
    </row>
    <row r="106" spans="1:37" ht="12.75" customHeight="1">
      <c r="A106" s="178" t="s">
        <v>182</v>
      </c>
      <c r="B106" s="184" t="s">
        <v>82</v>
      </c>
      <c r="C106" s="179"/>
      <c r="D106" s="95"/>
      <c r="E106" s="192"/>
      <c r="F106" s="180"/>
      <c r="G106" s="106">
        <f t="shared" si="87"/>
        <v>0</v>
      </c>
      <c r="H106" s="106">
        <f t="shared" si="88"/>
        <v>0</v>
      </c>
      <c r="I106" s="165" t="str">
        <f t="shared" si="89"/>
        <v/>
      </c>
      <c r="J106" s="181"/>
      <c r="K106" s="181"/>
      <c r="L106" s="182" t="str">
        <f t="shared" si="90"/>
        <v>-</v>
      </c>
      <c r="M106" s="165" t="str">
        <f t="shared" si="71"/>
        <v/>
      </c>
      <c r="N106" s="181" t="s">
        <v>44</v>
      </c>
      <c r="O106" s="181" t="s">
        <v>44</v>
      </c>
      <c r="P106" s="182" t="str">
        <f t="shared" si="91"/>
        <v>-</v>
      </c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149" t="str">
        <f t="shared" si="92"/>
        <v>-</v>
      </c>
      <c r="AB106" s="149" t="str">
        <f t="shared" si="93"/>
        <v>-</v>
      </c>
      <c r="AC106" s="153" t="str">
        <f t="shared" si="94"/>
        <v>-</v>
      </c>
      <c r="AD106" s="155" t="str">
        <f t="shared" si="95"/>
        <v>-</v>
      </c>
      <c r="AE106" s="149" t="str">
        <f t="shared" si="96"/>
        <v>-</v>
      </c>
      <c r="AF106" s="149" t="str">
        <f t="shared" si="97"/>
        <v>-</v>
      </c>
      <c r="AG106" s="156"/>
      <c r="AH106" s="149" t="str">
        <f t="shared" si="98"/>
        <v>-</v>
      </c>
      <c r="AI106" s="153" t="str">
        <f t="shared" si="99"/>
        <v>-</v>
      </c>
      <c r="AJ106" s="155" t="str">
        <f t="shared" si="100"/>
        <v>-</v>
      </c>
      <c r="AK106" s="149" t="str">
        <f t="shared" si="101"/>
        <v>-</v>
      </c>
    </row>
    <row r="107" spans="1:37" ht="12.75" customHeight="1">
      <c r="A107" s="178"/>
      <c r="B107" s="184"/>
      <c r="C107" s="179"/>
      <c r="D107" s="95"/>
      <c r="E107" s="192"/>
      <c r="F107" s="180"/>
      <c r="G107" s="106">
        <f>E107+F107</f>
        <v>0</v>
      </c>
      <c r="H107" s="106">
        <f t="shared" si="88"/>
        <v>0</v>
      </c>
      <c r="I107" s="165" t="str">
        <f t="shared" si="89"/>
        <v/>
      </c>
      <c r="J107" s="181"/>
      <c r="K107" s="181"/>
      <c r="L107" s="182" t="str">
        <f t="shared" si="90"/>
        <v>-</v>
      </c>
      <c r="M107" s="165" t="str">
        <f t="shared" si="71"/>
        <v/>
      </c>
      <c r="N107" s="181" t="s">
        <v>44</v>
      </c>
      <c r="O107" s="181" t="s">
        <v>44</v>
      </c>
      <c r="P107" s="182" t="str">
        <f t="shared" si="91"/>
        <v>-</v>
      </c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149" t="str">
        <f t="shared" si="92"/>
        <v>-</v>
      </c>
      <c r="AB107" s="149" t="str">
        <f t="shared" si="93"/>
        <v>-</v>
      </c>
      <c r="AC107" s="153" t="str">
        <f t="shared" si="94"/>
        <v>-</v>
      </c>
      <c r="AD107" s="155" t="str">
        <f t="shared" si="95"/>
        <v>-</v>
      </c>
      <c r="AE107" s="149" t="str">
        <f t="shared" si="96"/>
        <v>-</v>
      </c>
      <c r="AF107" s="149" t="str">
        <f t="shared" si="97"/>
        <v>-</v>
      </c>
      <c r="AG107" s="156"/>
      <c r="AH107" s="149" t="str">
        <f t="shared" si="98"/>
        <v>-</v>
      </c>
      <c r="AI107" s="153" t="str">
        <f t="shared" si="99"/>
        <v>-</v>
      </c>
      <c r="AJ107" s="155" t="str">
        <f t="shared" si="100"/>
        <v>-</v>
      </c>
      <c r="AK107" s="149" t="str">
        <f t="shared" si="101"/>
        <v>-</v>
      </c>
    </row>
    <row r="108" spans="1:37" s="13" customFormat="1" ht="12.75" customHeight="1">
      <c r="A108" s="17">
        <v>10</v>
      </c>
      <c r="B108" s="185" t="s">
        <v>183</v>
      </c>
      <c r="C108" s="104">
        <f>ROUND(SUM(C96:C107),0)</f>
        <v>0</v>
      </c>
      <c r="D108" s="105"/>
      <c r="E108" s="104">
        <f>ROUND(SUM(E96:E107),0)</f>
        <v>0</v>
      </c>
      <c r="F108" s="183">
        <f>ROUND(SUM(F96:F107),0)</f>
        <v>0</v>
      </c>
      <c r="G108" s="104">
        <f>ROUND(SUM(G96:G107),0)</f>
        <v>0</v>
      </c>
      <c r="H108" s="104">
        <f>SUM(H96:H107)</f>
        <v>0</v>
      </c>
      <c r="I108" s="165"/>
      <c r="J108" s="191"/>
      <c r="K108" s="191"/>
      <c r="L108" s="191"/>
      <c r="M108" s="165"/>
      <c r="N108" s="191"/>
      <c r="O108" s="191"/>
      <c r="P108" s="191"/>
      <c r="AA108" s="157">
        <f t="shared" ref="AA108:AF108" si="102">ROUND(SUM(AA96:AA107),0)</f>
        <v>0</v>
      </c>
      <c r="AB108" s="157">
        <f t="shared" si="102"/>
        <v>0</v>
      </c>
      <c r="AC108" s="158">
        <f t="shared" si="102"/>
        <v>0</v>
      </c>
      <c r="AD108" s="159">
        <f t="shared" si="102"/>
        <v>0</v>
      </c>
      <c r="AE108" s="157">
        <f t="shared" si="102"/>
        <v>0</v>
      </c>
      <c r="AF108" s="157">
        <f t="shared" si="102"/>
        <v>0</v>
      </c>
      <c r="AG108" s="150"/>
      <c r="AH108" s="157">
        <f>ROUND(SUM(AH96:AH107),0)</f>
        <v>0</v>
      </c>
      <c r="AI108" s="158">
        <f>ROUND(SUM(AI96:AI107),0)</f>
        <v>0</v>
      </c>
      <c r="AJ108" s="159">
        <f>ROUND(SUM(AJ96:AJ107),0)</f>
        <v>0</v>
      </c>
      <c r="AK108" s="157">
        <f>ROUND(SUM(AK96:AK107),0)</f>
        <v>0</v>
      </c>
    </row>
    <row r="109" spans="1:37" ht="12.75" customHeight="1" thickBot="1">
      <c r="A109" s="177"/>
      <c r="B109" s="102"/>
      <c r="C109" s="102"/>
      <c r="D109" s="102"/>
      <c r="E109" s="102"/>
      <c r="F109" s="102"/>
      <c r="G109" s="194"/>
      <c r="H109" s="194"/>
      <c r="I109" s="165"/>
      <c r="J109" s="301"/>
      <c r="K109" s="301"/>
      <c r="L109" s="301"/>
      <c r="M109" s="165"/>
      <c r="N109" s="301"/>
      <c r="O109" s="301"/>
      <c r="P109" s="301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156"/>
      <c r="AB109" s="156"/>
      <c r="AC109" s="156"/>
      <c r="AD109" s="156"/>
      <c r="AE109" s="156"/>
      <c r="AF109" s="156"/>
      <c r="AG109" s="156"/>
      <c r="AH109" s="151"/>
      <c r="AI109" s="151"/>
      <c r="AJ109" s="151"/>
      <c r="AK109" s="151"/>
    </row>
    <row r="110" spans="1:37" ht="14.25" customHeight="1" thickBot="1">
      <c r="A110" s="349" t="s">
        <v>184</v>
      </c>
      <c r="B110" s="350"/>
      <c r="C110" s="350"/>
      <c r="D110" s="350"/>
      <c r="E110" s="350"/>
      <c r="F110" s="350"/>
      <c r="G110" s="350"/>
      <c r="H110" s="351"/>
      <c r="I110" s="165"/>
      <c r="J110" s="301"/>
      <c r="K110" s="301"/>
      <c r="L110" s="301"/>
      <c r="M110" s="165"/>
      <c r="N110" s="301"/>
      <c r="O110" s="301"/>
      <c r="P110" s="301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156"/>
      <c r="AB110" s="156"/>
      <c r="AC110" s="156"/>
      <c r="AD110" s="156"/>
      <c r="AE110" s="156"/>
      <c r="AF110" s="156"/>
      <c r="AG110" s="156"/>
      <c r="AH110" s="151"/>
      <c r="AI110" s="151"/>
      <c r="AJ110" s="151"/>
      <c r="AK110" s="151"/>
    </row>
    <row r="111" spans="1:37" ht="12.75" customHeight="1">
      <c r="A111" s="177"/>
      <c r="B111" s="102"/>
      <c r="C111" s="102"/>
      <c r="D111" s="102"/>
      <c r="E111" s="102"/>
      <c r="F111" s="102"/>
      <c r="G111" s="194"/>
      <c r="H111" s="194"/>
      <c r="I111" s="165"/>
      <c r="J111" s="301"/>
      <c r="K111" s="301"/>
      <c r="L111" s="301"/>
      <c r="M111" s="165"/>
      <c r="N111" s="301"/>
      <c r="O111" s="301"/>
      <c r="P111" s="301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156"/>
      <c r="AB111" s="156"/>
      <c r="AC111" s="156"/>
      <c r="AD111" s="156"/>
      <c r="AE111" s="156"/>
      <c r="AF111" s="156"/>
      <c r="AG111" s="156"/>
      <c r="AH111" s="151"/>
      <c r="AI111" s="151"/>
      <c r="AJ111" s="151"/>
      <c r="AK111" s="151"/>
    </row>
    <row r="112" spans="1:37" s="13" customFormat="1" ht="12.75" customHeight="1">
      <c r="A112" s="17">
        <v>11</v>
      </c>
      <c r="B112" s="336" t="s">
        <v>23</v>
      </c>
      <c r="C112" s="337"/>
      <c r="D112" s="337"/>
      <c r="E112" s="337"/>
      <c r="F112" s="337"/>
      <c r="G112" s="337"/>
      <c r="H112" s="338"/>
      <c r="I112" s="165"/>
      <c r="J112" s="191"/>
      <c r="K112" s="191"/>
      <c r="L112" s="191"/>
      <c r="M112" s="165"/>
      <c r="N112" s="191"/>
      <c r="O112" s="191"/>
      <c r="P112" s="191"/>
      <c r="AA112" s="149" t="s">
        <v>41</v>
      </c>
      <c r="AB112" s="149" t="s">
        <v>42</v>
      </c>
      <c r="AC112" s="153" t="s">
        <v>43</v>
      </c>
      <c r="AD112" s="155" t="s">
        <v>41</v>
      </c>
      <c r="AE112" s="149" t="s">
        <v>42</v>
      </c>
      <c r="AF112" s="149" t="s">
        <v>43</v>
      </c>
      <c r="AG112" s="150"/>
      <c r="AH112" s="149" t="s">
        <v>44</v>
      </c>
      <c r="AI112" s="153" t="s">
        <v>45</v>
      </c>
      <c r="AJ112" s="155" t="s">
        <v>44</v>
      </c>
      <c r="AK112" s="149" t="s">
        <v>45</v>
      </c>
    </row>
    <row r="113" spans="1:37" s="13" customFormat="1" ht="10.5" customHeight="1">
      <c r="A113" s="333" t="s">
        <v>185</v>
      </c>
      <c r="B113" s="334"/>
      <c r="C113" s="334"/>
      <c r="D113" s="334"/>
      <c r="E113" s="334"/>
      <c r="F113" s="334"/>
      <c r="G113" s="334"/>
      <c r="H113" s="334"/>
      <c r="I113" s="334"/>
      <c r="J113" s="334"/>
      <c r="K113" s="334"/>
      <c r="L113" s="334"/>
      <c r="M113" s="334"/>
      <c r="N113" s="334"/>
      <c r="O113" s="334"/>
      <c r="P113" s="335"/>
      <c r="AA113" s="149"/>
      <c r="AB113" s="149"/>
      <c r="AC113" s="153"/>
      <c r="AD113" s="155"/>
      <c r="AE113" s="149"/>
      <c r="AF113" s="149"/>
      <c r="AG113" s="150"/>
      <c r="AH113" s="149"/>
      <c r="AI113" s="153"/>
      <c r="AJ113" s="155"/>
      <c r="AK113" s="149"/>
    </row>
    <row r="114" spans="1:37" ht="12.75" customHeight="1">
      <c r="A114" s="168" t="s">
        <v>186</v>
      </c>
      <c r="B114" s="188" t="s">
        <v>187</v>
      </c>
      <c r="C114" s="170"/>
      <c r="D114" s="95"/>
      <c r="E114" s="170"/>
      <c r="F114" s="189"/>
      <c r="G114" s="172">
        <f t="shared" ref="G114:G122" si="103">E114+F114</f>
        <v>0</v>
      </c>
      <c r="H114" s="172">
        <f t="shared" ref="H114:H122" si="104">C114-G114</f>
        <v>0</v>
      </c>
      <c r="I114" s="165" t="str">
        <f t="shared" ref="I114:I122" si="105">IF(AND($C114="",$E114="",$F114=""),"",IF(AND(OR($C114&lt;&gt;"",$G114&lt;&gt;""),OR(J114="",K114="")),"Select values! -&gt;",""))</f>
        <v/>
      </c>
      <c r="J114" s="173"/>
      <c r="K114" s="173"/>
      <c r="L114" s="174" t="str">
        <f t="shared" ref="L114:L122" si="106">IF(J114=K114,"-", "Allocation change")</f>
        <v>-</v>
      </c>
      <c r="M114" s="165" t="str">
        <f t="shared" si="71"/>
        <v/>
      </c>
      <c r="N114" s="173" t="s">
        <v>44</v>
      </c>
      <c r="O114" s="173" t="s">
        <v>44</v>
      </c>
      <c r="P114" s="174" t="str">
        <f t="shared" ref="P114:P122" si="107">IF(N114=O114,"-","Origin change")</f>
        <v>-</v>
      </c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149" t="str">
        <f t="shared" ref="AA114:AA122" si="108">IF(J114="Internal",C114,"-")</f>
        <v>-</v>
      </c>
      <c r="AB114" s="149" t="str">
        <f t="shared" ref="AB114:AB122" si="109">IF(J114="Related",C114,"-")</f>
        <v>-</v>
      </c>
      <c r="AC114" s="153" t="str">
        <f t="shared" ref="AC114:AC122" si="110">IF(J114="External",C114,"-")</f>
        <v>-</v>
      </c>
      <c r="AD114" s="155" t="str">
        <f t="shared" ref="AD114:AD122" si="111">IF(K114="Internal",G114,"-")</f>
        <v>-</v>
      </c>
      <c r="AE114" s="149" t="str">
        <f t="shared" ref="AE114:AE122" si="112">IF(K114="Related",G114,"-")</f>
        <v>-</v>
      </c>
      <c r="AF114" s="149" t="str">
        <f t="shared" ref="AF114:AF122" si="113">IF(K114="External",G114,"-")</f>
        <v>-</v>
      </c>
      <c r="AG114" s="156"/>
      <c r="AH114" s="149" t="str">
        <f t="shared" ref="AH114:AH122" si="114">IF($N114="Canadian",IF($C114="","-",$C114),"-")</f>
        <v>-</v>
      </c>
      <c r="AI114" s="153" t="str">
        <f t="shared" ref="AI114:AI122" si="115">IF($N114="Non-Canadian",IF($C114="","-",$C114),"-")</f>
        <v>-</v>
      </c>
      <c r="AJ114" s="155" t="str">
        <f t="shared" ref="AJ114:AJ122" si="116">IF($O114="Canadian",IF($G114=0,"-",$G114),"-")</f>
        <v>-</v>
      </c>
      <c r="AK114" s="149" t="str">
        <f t="shared" ref="AK114:AK122" si="117">IF($O114="Non-Canadian",IF($G114=0,"-",$G114),"-")</f>
        <v>-</v>
      </c>
    </row>
    <row r="115" spans="1:37" ht="12.75" customHeight="1">
      <c r="A115" s="178" t="s">
        <v>188</v>
      </c>
      <c r="B115" s="184" t="s">
        <v>189</v>
      </c>
      <c r="C115" s="179"/>
      <c r="D115" s="95"/>
      <c r="E115" s="179"/>
      <c r="F115" s="180"/>
      <c r="G115" s="106">
        <f t="shared" si="103"/>
        <v>0</v>
      </c>
      <c r="H115" s="106">
        <f t="shared" si="104"/>
        <v>0</v>
      </c>
      <c r="I115" s="165" t="str">
        <f t="shared" si="105"/>
        <v/>
      </c>
      <c r="J115" s="181"/>
      <c r="K115" s="181"/>
      <c r="L115" s="182" t="str">
        <f t="shared" si="106"/>
        <v>-</v>
      </c>
      <c r="M115" s="165" t="str">
        <f t="shared" si="71"/>
        <v/>
      </c>
      <c r="N115" s="181" t="s">
        <v>44</v>
      </c>
      <c r="O115" s="181" t="s">
        <v>44</v>
      </c>
      <c r="P115" s="182" t="str">
        <f t="shared" si="107"/>
        <v>-</v>
      </c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149" t="str">
        <f t="shared" si="108"/>
        <v>-</v>
      </c>
      <c r="AB115" s="149" t="str">
        <f t="shared" si="109"/>
        <v>-</v>
      </c>
      <c r="AC115" s="153" t="str">
        <f t="shared" si="110"/>
        <v>-</v>
      </c>
      <c r="AD115" s="155" t="str">
        <f t="shared" si="111"/>
        <v>-</v>
      </c>
      <c r="AE115" s="149" t="str">
        <f t="shared" si="112"/>
        <v>-</v>
      </c>
      <c r="AF115" s="149" t="str">
        <f t="shared" si="113"/>
        <v>-</v>
      </c>
      <c r="AG115" s="156"/>
      <c r="AH115" s="149" t="str">
        <f t="shared" si="114"/>
        <v>-</v>
      </c>
      <c r="AI115" s="153" t="str">
        <f t="shared" si="115"/>
        <v>-</v>
      </c>
      <c r="AJ115" s="155" t="str">
        <f t="shared" si="116"/>
        <v>-</v>
      </c>
      <c r="AK115" s="149" t="str">
        <f t="shared" si="117"/>
        <v>-</v>
      </c>
    </row>
    <row r="116" spans="1:37" ht="12.75" customHeight="1">
      <c r="A116" s="178" t="s">
        <v>190</v>
      </c>
      <c r="B116" s="184" t="s">
        <v>191</v>
      </c>
      <c r="C116" s="179"/>
      <c r="D116" s="95"/>
      <c r="E116" s="179"/>
      <c r="F116" s="180"/>
      <c r="G116" s="106">
        <f t="shared" si="103"/>
        <v>0</v>
      </c>
      <c r="H116" s="106">
        <f t="shared" si="104"/>
        <v>0</v>
      </c>
      <c r="I116" s="165" t="str">
        <f t="shared" si="105"/>
        <v/>
      </c>
      <c r="J116" s="181"/>
      <c r="K116" s="181"/>
      <c r="L116" s="182" t="str">
        <f t="shared" si="106"/>
        <v>-</v>
      </c>
      <c r="M116" s="165" t="str">
        <f t="shared" si="71"/>
        <v/>
      </c>
      <c r="N116" s="181" t="s">
        <v>44</v>
      </c>
      <c r="O116" s="181" t="s">
        <v>44</v>
      </c>
      <c r="P116" s="182" t="str">
        <f t="shared" si="107"/>
        <v>-</v>
      </c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149" t="str">
        <f t="shared" si="108"/>
        <v>-</v>
      </c>
      <c r="AB116" s="149" t="str">
        <f t="shared" si="109"/>
        <v>-</v>
      </c>
      <c r="AC116" s="153" t="str">
        <f t="shared" si="110"/>
        <v>-</v>
      </c>
      <c r="AD116" s="155" t="str">
        <f t="shared" si="111"/>
        <v>-</v>
      </c>
      <c r="AE116" s="149" t="str">
        <f t="shared" si="112"/>
        <v>-</v>
      </c>
      <c r="AF116" s="149" t="str">
        <f t="shared" si="113"/>
        <v>-</v>
      </c>
      <c r="AG116" s="156"/>
      <c r="AH116" s="149" t="str">
        <f t="shared" si="114"/>
        <v>-</v>
      </c>
      <c r="AI116" s="153" t="str">
        <f t="shared" si="115"/>
        <v>-</v>
      </c>
      <c r="AJ116" s="155" t="str">
        <f t="shared" si="116"/>
        <v>-</v>
      </c>
      <c r="AK116" s="149" t="str">
        <f t="shared" si="117"/>
        <v>-</v>
      </c>
    </row>
    <row r="117" spans="1:37" ht="12.75" customHeight="1">
      <c r="A117" s="178" t="s">
        <v>192</v>
      </c>
      <c r="B117" s="184" t="s">
        <v>193</v>
      </c>
      <c r="C117" s="179"/>
      <c r="D117" s="95"/>
      <c r="E117" s="179"/>
      <c r="F117" s="180"/>
      <c r="G117" s="106">
        <f t="shared" si="103"/>
        <v>0</v>
      </c>
      <c r="H117" s="106">
        <f t="shared" si="104"/>
        <v>0</v>
      </c>
      <c r="I117" s="165" t="str">
        <f t="shared" si="105"/>
        <v/>
      </c>
      <c r="J117" s="181"/>
      <c r="K117" s="181"/>
      <c r="L117" s="182" t="str">
        <f t="shared" si="106"/>
        <v>-</v>
      </c>
      <c r="M117" s="165" t="str">
        <f t="shared" si="71"/>
        <v/>
      </c>
      <c r="N117" s="181" t="s">
        <v>44</v>
      </c>
      <c r="O117" s="181" t="s">
        <v>44</v>
      </c>
      <c r="P117" s="182" t="str">
        <f t="shared" si="107"/>
        <v>-</v>
      </c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149" t="str">
        <f t="shared" si="108"/>
        <v>-</v>
      </c>
      <c r="AB117" s="149" t="str">
        <f t="shared" si="109"/>
        <v>-</v>
      </c>
      <c r="AC117" s="153" t="str">
        <f t="shared" si="110"/>
        <v>-</v>
      </c>
      <c r="AD117" s="155" t="str">
        <f t="shared" si="111"/>
        <v>-</v>
      </c>
      <c r="AE117" s="149" t="str">
        <f t="shared" si="112"/>
        <v>-</v>
      </c>
      <c r="AF117" s="149" t="str">
        <f t="shared" si="113"/>
        <v>-</v>
      </c>
      <c r="AG117" s="156"/>
      <c r="AH117" s="149" t="str">
        <f t="shared" si="114"/>
        <v>-</v>
      </c>
      <c r="AI117" s="153" t="str">
        <f t="shared" si="115"/>
        <v>-</v>
      </c>
      <c r="AJ117" s="155" t="str">
        <f t="shared" si="116"/>
        <v>-</v>
      </c>
      <c r="AK117" s="149" t="str">
        <f t="shared" si="117"/>
        <v>-</v>
      </c>
    </row>
    <row r="118" spans="1:37" ht="12.75" customHeight="1">
      <c r="A118" s="178" t="s">
        <v>194</v>
      </c>
      <c r="B118" s="184" t="s">
        <v>195</v>
      </c>
      <c r="C118" s="179"/>
      <c r="D118" s="95"/>
      <c r="E118" s="179"/>
      <c r="F118" s="180"/>
      <c r="G118" s="106">
        <f t="shared" si="103"/>
        <v>0</v>
      </c>
      <c r="H118" s="106">
        <f t="shared" si="104"/>
        <v>0</v>
      </c>
      <c r="I118" s="165" t="str">
        <f t="shared" si="105"/>
        <v/>
      </c>
      <c r="J118" s="181"/>
      <c r="K118" s="181"/>
      <c r="L118" s="182" t="str">
        <f t="shared" si="106"/>
        <v>-</v>
      </c>
      <c r="M118" s="165" t="str">
        <f t="shared" si="71"/>
        <v/>
      </c>
      <c r="N118" s="181" t="s">
        <v>44</v>
      </c>
      <c r="O118" s="181" t="s">
        <v>44</v>
      </c>
      <c r="P118" s="182" t="str">
        <f t="shared" si="107"/>
        <v>-</v>
      </c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149" t="str">
        <f t="shared" si="108"/>
        <v>-</v>
      </c>
      <c r="AB118" s="149" t="str">
        <f t="shared" si="109"/>
        <v>-</v>
      </c>
      <c r="AC118" s="153" t="str">
        <f t="shared" si="110"/>
        <v>-</v>
      </c>
      <c r="AD118" s="155" t="str">
        <f t="shared" si="111"/>
        <v>-</v>
      </c>
      <c r="AE118" s="149" t="str">
        <f t="shared" si="112"/>
        <v>-</v>
      </c>
      <c r="AF118" s="149" t="str">
        <f t="shared" si="113"/>
        <v>-</v>
      </c>
      <c r="AG118" s="156"/>
      <c r="AH118" s="149" t="str">
        <f t="shared" si="114"/>
        <v>-</v>
      </c>
      <c r="AI118" s="153" t="str">
        <f t="shared" si="115"/>
        <v>-</v>
      </c>
      <c r="AJ118" s="155" t="str">
        <f t="shared" si="116"/>
        <v>-</v>
      </c>
      <c r="AK118" s="149" t="str">
        <f t="shared" si="117"/>
        <v>-</v>
      </c>
    </row>
    <row r="119" spans="1:37" ht="12.75" customHeight="1">
      <c r="A119" s="178" t="s">
        <v>196</v>
      </c>
      <c r="B119" s="184" t="s">
        <v>197</v>
      </c>
      <c r="C119" s="179"/>
      <c r="D119" s="95"/>
      <c r="E119" s="179"/>
      <c r="F119" s="180"/>
      <c r="G119" s="106">
        <f t="shared" si="103"/>
        <v>0</v>
      </c>
      <c r="H119" s="106">
        <f t="shared" si="104"/>
        <v>0</v>
      </c>
      <c r="I119" s="165" t="str">
        <f t="shared" si="105"/>
        <v/>
      </c>
      <c r="J119" s="181"/>
      <c r="K119" s="181"/>
      <c r="L119" s="182" t="str">
        <f t="shared" si="106"/>
        <v>-</v>
      </c>
      <c r="M119" s="165" t="str">
        <f t="shared" ref="M119:M138" si="118">IF(AND($C119="",$E119="",$F119=""),"",IF(AND(OR($C119&lt;&gt;"",$G119&lt;&gt;""),OR(N119="",O119="")),"Select values! -&gt;",""))</f>
        <v/>
      </c>
      <c r="N119" s="181" t="s">
        <v>44</v>
      </c>
      <c r="O119" s="181" t="s">
        <v>44</v>
      </c>
      <c r="P119" s="182" t="str">
        <f t="shared" si="107"/>
        <v>-</v>
      </c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149" t="str">
        <f t="shared" si="108"/>
        <v>-</v>
      </c>
      <c r="AB119" s="149" t="str">
        <f t="shared" si="109"/>
        <v>-</v>
      </c>
      <c r="AC119" s="153" t="str">
        <f t="shared" si="110"/>
        <v>-</v>
      </c>
      <c r="AD119" s="155" t="str">
        <f t="shared" si="111"/>
        <v>-</v>
      </c>
      <c r="AE119" s="149" t="str">
        <f t="shared" si="112"/>
        <v>-</v>
      </c>
      <c r="AF119" s="149" t="str">
        <f t="shared" si="113"/>
        <v>-</v>
      </c>
      <c r="AG119" s="156"/>
      <c r="AH119" s="149" t="str">
        <f t="shared" si="114"/>
        <v>-</v>
      </c>
      <c r="AI119" s="153" t="str">
        <f t="shared" si="115"/>
        <v>-</v>
      </c>
      <c r="AJ119" s="155" t="str">
        <f t="shared" si="116"/>
        <v>-</v>
      </c>
      <c r="AK119" s="149" t="str">
        <f t="shared" si="117"/>
        <v>-</v>
      </c>
    </row>
    <row r="120" spans="1:37" ht="12.75" customHeight="1">
      <c r="A120" s="178" t="s">
        <v>198</v>
      </c>
      <c r="B120" s="184" t="s">
        <v>199</v>
      </c>
      <c r="C120" s="179"/>
      <c r="D120" s="95"/>
      <c r="E120" s="179"/>
      <c r="F120" s="180"/>
      <c r="G120" s="106">
        <f t="shared" si="103"/>
        <v>0</v>
      </c>
      <c r="H120" s="106">
        <f t="shared" si="104"/>
        <v>0</v>
      </c>
      <c r="I120" s="165" t="str">
        <f t="shared" si="105"/>
        <v/>
      </c>
      <c r="J120" s="181"/>
      <c r="K120" s="181"/>
      <c r="L120" s="182" t="str">
        <f t="shared" si="106"/>
        <v>-</v>
      </c>
      <c r="M120" s="165" t="str">
        <f t="shared" si="118"/>
        <v/>
      </c>
      <c r="N120" s="181" t="s">
        <v>44</v>
      </c>
      <c r="O120" s="181" t="s">
        <v>44</v>
      </c>
      <c r="P120" s="182" t="str">
        <f t="shared" si="107"/>
        <v>-</v>
      </c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149" t="str">
        <f t="shared" si="108"/>
        <v>-</v>
      </c>
      <c r="AB120" s="149" t="str">
        <f t="shared" si="109"/>
        <v>-</v>
      </c>
      <c r="AC120" s="153" t="str">
        <f t="shared" si="110"/>
        <v>-</v>
      </c>
      <c r="AD120" s="155" t="str">
        <f t="shared" si="111"/>
        <v>-</v>
      </c>
      <c r="AE120" s="149" t="str">
        <f t="shared" si="112"/>
        <v>-</v>
      </c>
      <c r="AF120" s="149" t="str">
        <f t="shared" si="113"/>
        <v>-</v>
      </c>
      <c r="AG120" s="156"/>
      <c r="AH120" s="149" t="str">
        <f t="shared" si="114"/>
        <v>-</v>
      </c>
      <c r="AI120" s="153" t="str">
        <f t="shared" si="115"/>
        <v>-</v>
      </c>
      <c r="AJ120" s="155" t="str">
        <f t="shared" si="116"/>
        <v>-</v>
      </c>
      <c r="AK120" s="149" t="str">
        <f t="shared" si="117"/>
        <v>-</v>
      </c>
    </row>
    <row r="121" spans="1:37" ht="12.75" customHeight="1">
      <c r="A121" s="178" t="s">
        <v>200</v>
      </c>
      <c r="B121" s="184" t="s">
        <v>82</v>
      </c>
      <c r="C121" s="179"/>
      <c r="D121" s="95"/>
      <c r="E121" s="179"/>
      <c r="F121" s="180"/>
      <c r="G121" s="106">
        <f t="shared" si="103"/>
        <v>0</v>
      </c>
      <c r="H121" s="106">
        <f t="shared" si="104"/>
        <v>0</v>
      </c>
      <c r="I121" s="165" t="str">
        <f t="shared" si="105"/>
        <v/>
      </c>
      <c r="J121" s="181"/>
      <c r="K121" s="181"/>
      <c r="L121" s="182" t="str">
        <f t="shared" si="106"/>
        <v>-</v>
      </c>
      <c r="M121" s="165" t="str">
        <f t="shared" si="118"/>
        <v/>
      </c>
      <c r="N121" s="181" t="s">
        <v>44</v>
      </c>
      <c r="O121" s="181" t="s">
        <v>44</v>
      </c>
      <c r="P121" s="182" t="str">
        <f t="shared" si="107"/>
        <v>-</v>
      </c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149" t="str">
        <f t="shared" si="108"/>
        <v>-</v>
      </c>
      <c r="AB121" s="149" t="str">
        <f t="shared" si="109"/>
        <v>-</v>
      </c>
      <c r="AC121" s="153" t="str">
        <f t="shared" si="110"/>
        <v>-</v>
      </c>
      <c r="AD121" s="155" t="str">
        <f t="shared" si="111"/>
        <v>-</v>
      </c>
      <c r="AE121" s="149" t="str">
        <f t="shared" si="112"/>
        <v>-</v>
      </c>
      <c r="AF121" s="149" t="str">
        <f t="shared" si="113"/>
        <v>-</v>
      </c>
      <c r="AG121" s="156"/>
      <c r="AH121" s="149" t="str">
        <f t="shared" si="114"/>
        <v>-</v>
      </c>
      <c r="AI121" s="153" t="str">
        <f t="shared" si="115"/>
        <v>-</v>
      </c>
      <c r="AJ121" s="155" t="str">
        <f t="shared" si="116"/>
        <v>-</v>
      </c>
      <c r="AK121" s="149" t="str">
        <f t="shared" si="117"/>
        <v>-</v>
      </c>
    </row>
    <row r="122" spans="1:37" ht="12.75" customHeight="1">
      <c r="A122" s="178"/>
      <c r="B122" s="184"/>
      <c r="C122" s="179"/>
      <c r="D122" s="95"/>
      <c r="E122" s="179"/>
      <c r="F122" s="180"/>
      <c r="G122" s="106">
        <f t="shared" si="103"/>
        <v>0</v>
      </c>
      <c r="H122" s="106">
        <f t="shared" si="104"/>
        <v>0</v>
      </c>
      <c r="I122" s="165" t="str">
        <f t="shared" si="105"/>
        <v/>
      </c>
      <c r="J122" s="181"/>
      <c r="K122" s="181"/>
      <c r="L122" s="182" t="str">
        <f t="shared" si="106"/>
        <v>-</v>
      </c>
      <c r="M122" s="165" t="str">
        <f t="shared" si="118"/>
        <v/>
      </c>
      <c r="N122" s="181" t="s">
        <v>44</v>
      </c>
      <c r="O122" s="181" t="s">
        <v>44</v>
      </c>
      <c r="P122" s="182" t="str">
        <f t="shared" si="107"/>
        <v>-</v>
      </c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149" t="str">
        <f t="shared" si="108"/>
        <v>-</v>
      </c>
      <c r="AB122" s="149" t="str">
        <f t="shared" si="109"/>
        <v>-</v>
      </c>
      <c r="AC122" s="153" t="str">
        <f t="shared" si="110"/>
        <v>-</v>
      </c>
      <c r="AD122" s="155" t="str">
        <f t="shared" si="111"/>
        <v>-</v>
      </c>
      <c r="AE122" s="149" t="str">
        <f t="shared" si="112"/>
        <v>-</v>
      </c>
      <c r="AF122" s="149" t="str">
        <f t="shared" si="113"/>
        <v>-</v>
      </c>
      <c r="AG122" s="156"/>
      <c r="AH122" s="149" t="str">
        <f t="shared" si="114"/>
        <v>-</v>
      </c>
      <c r="AI122" s="153" t="str">
        <f t="shared" si="115"/>
        <v>-</v>
      </c>
      <c r="AJ122" s="155" t="str">
        <f t="shared" si="116"/>
        <v>-</v>
      </c>
      <c r="AK122" s="149" t="str">
        <f t="shared" si="117"/>
        <v>-</v>
      </c>
    </row>
    <row r="123" spans="1:37" s="13" customFormat="1" ht="12.75" customHeight="1">
      <c r="A123" s="17">
        <v>11</v>
      </c>
      <c r="B123" s="185" t="s">
        <v>201</v>
      </c>
      <c r="C123" s="104">
        <f>ROUND(SUM(C114:C122),0)</f>
        <v>0</v>
      </c>
      <c r="D123" s="105"/>
      <c r="E123" s="104">
        <f>ROUND(SUM(E114:E122),0)</f>
        <v>0</v>
      </c>
      <c r="F123" s="183">
        <f>ROUND(SUM(F114:F122),0)</f>
        <v>0</v>
      </c>
      <c r="G123" s="104">
        <f>ROUND(SUM(G114:G122),0)</f>
        <v>0</v>
      </c>
      <c r="H123" s="104">
        <f>SUM(H114:H122)</f>
        <v>0</v>
      </c>
      <c r="I123" s="165"/>
      <c r="J123" s="191"/>
      <c r="K123" s="191"/>
      <c r="L123" s="191"/>
      <c r="M123" s="165"/>
      <c r="N123" s="191"/>
      <c r="O123" s="191"/>
      <c r="P123" s="191"/>
      <c r="AA123" s="157">
        <f t="shared" ref="AA123:AF123" si="119">ROUND(SUM(AA114:AA122),0)</f>
        <v>0</v>
      </c>
      <c r="AB123" s="157">
        <f t="shared" si="119"/>
        <v>0</v>
      </c>
      <c r="AC123" s="158">
        <f t="shared" si="119"/>
        <v>0</v>
      </c>
      <c r="AD123" s="159">
        <f t="shared" si="119"/>
        <v>0</v>
      </c>
      <c r="AE123" s="157">
        <f t="shared" si="119"/>
        <v>0</v>
      </c>
      <c r="AF123" s="157">
        <f t="shared" si="119"/>
        <v>0</v>
      </c>
      <c r="AG123" s="150"/>
      <c r="AH123" s="157">
        <f>ROUND(SUM(AH114:AH122),0)</f>
        <v>0</v>
      </c>
      <c r="AI123" s="158">
        <f>ROUND(SUM(AI114:AI122),0)</f>
        <v>0</v>
      </c>
      <c r="AJ123" s="159">
        <f>ROUND(SUM(AJ114:AJ122),0)</f>
        <v>0</v>
      </c>
      <c r="AK123" s="157">
        <f>ROUND(SUM(AK114:AK122),0)</f>
        <v>0</v>
      </c>
    </row>
    <row r="124" spans="1:37" ht="12.75" customHeight="1">
      <c r="A124" s="177"/>
      <c r="B124" s="102"/>
      <c r="C124" s="95"/>
      <c r="D124" s="95"/>
      <c r="E124" s="95"/>
      <c r="F124" s="190"/>
      <c r="G124" s="107"/>
      <c r="H124" s="107"/>
      <c r="I124" s="165"/>
      <c r="J124" s="301"/>
      <c r="K124" s="301"/>
      <c r="L124" s="301"/>
      <c r="M124" s="165"/>
      <c r="N124" s="301"/>
      <c r="O124" s="301"/>
      <c r="P124" s="301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156"/>
      <c r="AB124" s="156"/>
      <c r="AC124" s="156"/>
      <c r="AD124" s="156"/>
      <c r="AE124" s="156"/>
      <c r="AF124" s="156"/>
      <c r="AG124" s="156"/>
      <c r="AH124" s="151"/>
      <c r="AI124" s="151"/>
      <c r="AJ124" s="151"/>
      <c r="AK124" s="151"/>
    </row>
    <row r="125" spans="1:37" s="13" customFormat="1" ht="12.75" customHeight="1">
      <c r="A125" s="17">
        <v>12</v>
      </c>
      <c r="B125" s="330" t="s">
        <v>24</v>
      </c>
      <c r="C125" s="331"/>
      <c r="D125" s="331"/>
      <c r="E125" s="331"/>
      <c r="F125" s="331"/>
      <c r="G125" s="331"/>
      <c r="H125" s="332"/>
      <c r="I125" s="165"/>
      <c r="J125" s="191"/>
      <c r="K125" s="191"/>
      <c r="L125" s="191"/>
      <c r="M125" s="165"/>
      <c r="N125" s="191"/>
      <c r="O125" s="191"/>
      <c r="P125" s="191"/>
      <c r="AA125" s="149" t="s">
        <v>41</v>
      </c>
      <c r="AB125" s="149" t="s">
        <v>42</v>
      </c>
      <c r="AC125" s="153" t="s">
        <v>43</v>
      </c>
      <c r="AD125" s="155" t="s">
        <v>41</v>
      </c>
      <c r="AE125" s="149" t="s">
        <v>42</v>
      </c>
      <c r="AF125" s="149" t="s">
        <v>43</v>
      </c>
      <c r="AG125" s="150"/>
      <c r="AH125" s="149" t="s">
        <v>44</v>
      </c>
      <c r="AI125" s="153" t="s">
        <v>45</v>
      </c>
      <c r="AJ125" s="155" t="s">
        <v>44</v>
      </c>
      <c r="AK125" s="149" t="s">
        <v>45</v>
      </c>
    </row>
    <row r="126" spans="1:37" ht="12.75" customHeight="1">
      <c r="A126" s="178" t="s">
        <v>202</v>
      </c>
      <c r="B126" s="184" t="s">
        <v>203</v>
      </c>
      <c r="C126" s="179"/>
      <c r="D126" s="95"/>
      <c r="E126" s="179"/>
      <c r="F126" s="180"/>
      <c r="G126" s="106">
        <f t="shared" ref="G126:G138" si="120">E126+F126</f>
        <v>0</v>
      </c>
      <c r="H126" s="106">
        <f t="shared" ref="H126:H138" si="121">C126-G126</f>
        <v>0</v>
      </c>
      <c r="I126" s="165" t="str">
        <f t="shared" ref="I126:I138" si="122">IF(AND($C126="",$E126="",$F126=""),"",IF(AND(OR($C126&lt;&gt;"",$G126&lt;&gt;""),OR(J126="",K126="")),"Select values! -&gt;",""))</f>
        <v/>
      </c>
      <c r="J126" s="181"/>
      <c r="K126" s="181"/>
      <c r="L126" s="182" t="str">
        <f t="shared" ref="L126:L138" si="123">IF(J126=K126,"-", "Allocation change")</f>
        <v>-</v>
      </c>
      <c r="M126" s="165" t="str">
        <f t="shared" si="118"/>
        <v/>
      </c>
      <c r="N126" s="181" t="s">
        <v>44</v>
      </c>
      <c r="O126" s="181" t="s">
        <v>44</v>
      </c>
      <c r="P126" s="182" t="str">
        <f t="shared" ref="P126:P138" si="124">IF(N126=O126,"-","Origin change")</f>
        <v>-</v>
      </c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149" t="str">
        <f t="shared" ref="AA126:AA138" si="125">IF(J126="Internal",C126,"-")</f>
        <v>-</v>
      </c>
      <c r="AB126" s="149" t="str">
        <f t="shared" ref="AB126:AB138" si="126">IF(J126="Related",C126,"-")</f>
        <v>-</v>
      </c>
      <c r="AC126" s="153" t="str">
        <f t="shared" ref="AC126:AC138" si="127">IF(J126="External",C126,"-")</f>
        <v>-</v>
      </c>
      <c r="AD126" s="155" t="str">
        <f t="shared" ref="AD126:AD138" si="128">IF(K126="Internal",G126,"-")</f>
        <v>-</v>
      </c>
      <c r="AE126" s="149" t="str">
        <f t="shared" ref="AE126:AE138" si="129">IF(K126="Related",G126,"-")</f>
        <v>-</v>
      </c>
      <c r="AF126" s="149" t="str">
        <f t="shared" ref="AF126:AF138" si="130">IF(K126="External",G126,"-")</f>
        <v>-</v>
      </c>
      <c r="AG126" s="156"/>
      <c r="AH126" s="149" t="str">
        <f t="shared" ref="AH126:AH138" si="131">IF($N126="Canadian",IF($C126="","-",$C126),"-")</f>
        <v>-</v>
      </c>
      <c r="AI126" s="153" t="str">
        <f t="shared" ref="AI126:AI138" si="132">IF($N126="Non-Canadian",IF($C126="","-",$C126),"-")</f>
        <v>-</v>
      </c>
      <c r="AJ126" s="155" t="str">
        <f t="shared" ref="AJ126:AJ138" si="133">IF($O126="Canadian",IF($G126=0,"-",$G126),"-")</f>
        <v>-</v>
      </c>
      <c r="AK126" s="149" t="str">
        <f t="shared" ref="AK126:AK138" si="134">IF($O126="Non-Canadian",IF($G126=0,"-",$G126),"-")</f>
        <v>-</v>
      </c>
    </row>
    <row r="127" spans="1:37" ht="12.75" customHeight="1">
      <c r="A127" s="178" t="s">
        <v>204</v>
      </c>
      <c r="B127" s="184" t="s">
        <v>205</v>
      </c>
      <c r="C127" s="179"/>
      <c r="D127" s="95"/>
      <c r="E127" s="179"/>
      <c r="F127" s="180"/>
      <c r="G127" s="106">
        <f t="shared" si="120"/>
        <v>0</v>
      </c>
      <c r="H127" s="106">
        <f t="shared" si="121"/>
        <v>0</v>
      </c>
      <c r="I127" s="165" t="str">
        <f t="shared" si="122"/>
        <v/>
      </c>
      <c r="J127" s="181"/>
      <c r="K127" s="181"/>
      <c r="L127" s="182" t="str">
        <f t="shared" si="123"/>
        <v>-</v>
      </c>
      <c r="M127" s="165" t="str">
        <f t="shared" si="118"/>
        <v/>
      </c>
      <c r="N127" s="181" t="s">
        <v>44</v>
      </c>
      <c r="O127" s="181" t="s">
        <v>44</v>
      </c>
      <c r="P127" s="182" t="str">
        <f t="shared" si="124"/>
        <v>-</v>
      </c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149" t="str">
        <f t="shared" si="125"/>
        <v>-</v>
      </c>
      <c r="AB127" s="149" t="str">
        <f t="shared" si="126"/>
        <v>-</v>
      </c>
      <c r="AC127" s="153" t="str">
        <f t="shared" si="127"/>
        <v>-</v>
      </c>
      <c r="AD127" s="155" t="str">
        <f t="shared" si="128"/>
        <v>-</v>
      </c>
      <c r="AE127" s="149" t="str">
        <f t="shared" si="129"/>
        <v>-</v>
      </c>
      <c r="AF127" s="149" t="str">
        <f t="shared" si="130"/>
        <v>-</v>
      </c>
      <c r="AG127" s="156"/>
      <c r="AH127" s="149" t="str">
        <f t="shared" si="131"/>
        <v>-</v>
      </c>
      <c r="AI127" s="153" t="str">
        <f t="shared" si="132"/>
        <v>-</v>
      </c>
      <c r="AJ127" s="155" t="str">
        <f t="shared" si="133"/>
        <v>-</v>
      </c>
      <c r="AK127" s="149" t="str">
        <f t="shared" si="134"/>
        <v>-</v>
      </c>
    </row>
    <row r="128" spans="1:37" ht="12.75" customHeight="1">
      <c r="A128" s="178" t="s">
        <v>206</v>
      </c>
      <c r="B128" s="184" t="s">
        <v>207</v>
      </c>
      <c r="C128" s="179"/>
      <c r="D128" s="95"/>
      <c r="E128" s="179"/>
      <c r="F128" s="180"/>
      <c r="G128" s="106">
        <f t="shared" si="120"/>
        <v>0</v>
      </c>
      <c r="H128" s="106">
        <f t="shared" si="121"/>
        <v>0</v>
      </c>
      <c r="I128" s="165" t="str">
        <f t="shared" si="122"/>
        <v/>
      </c>
      <c r="J128" s="181"/>
      <c r="K128" s="181"/>
      <c r="L128" s="182" t="str">
        <f t="shared" si="123"/>
        <v>-</v>
      </c>
      <c r="M128" s="165" t="str">
        <f t="shared" si="118"/>
        <v/>
      </c>
      <c r="N128" s="181" t="s">
        <v>44</v>
      </c>
      <c r="O128" s="181" t="s">
        <v>44</v>
      </c>
      <c r="P128" s="182" t="str">
        <f t="shared" si="124"/>
        <v>-</v>
      </c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149" t="str">
        <f t="shared" si="125"/>
        <v>-</v>
      </c>
      <c r="AB128" s="149" t="str">
        <f t="shared" si="126"/>
        <v>-</v>
      </c>
      <c r="AC128" s="153" t="str">
        <f t="shared" si="127"/>
        <v>-</v>
      </c>
      <c r="AD128" s="155" t="str">
        <f t="shared" si="128"/>
        <v>-</v>
      </c>
      <c r="AE128" s="149" t="str">
        <f t="shared" si="129"/>
        <v>-</v>
      </c>
      <c r="AF128" s="149" t="str">
        <f t="shared" si="130"/>
        <v>-</v>
      </c>
      <c r="AG128" s="156"/>
      <c r="AH128" s="149" t="str">
        <f t="shared" si="131"/>
        <v>-</v>
      </c>
      <c r="AI128" s="153" t="str">
        <f t="shared" si="132"/>
        <v>-</v>
      </c>
      <c r="AJ128" s="155" t="str">
        <f t="shared" si="133"/>
        <v>-</v>
      </c>
      <c r="AK128" s="149" t="str">
        <f t="shared" si="134"/>
        <v>-</v>
      </c>
    </row>
    <row r="129" spans="1:37" ht="12.75" customHeight="1">
      <c r="A129" s="178" t="s">
        <v>208</v>
      </c>
      <c r="B129" s="184" t="s">
        <v>209</v>
      </c>
      <c r="C129" s="179"/>
      <c r="D129" s="95"/>
      <c r="E129" s="179"/>
      <c r="F129" s="180"/>
      <c r="G129" s="106">
        <f t="shared" si="120"/>
        <v>0</v>
      </c>
      <c r="H129" s="106">
        <f t="shared" si="121"/>
        <v>0</v>
      </c>
      <c r="I129" s="165" t="str">
        <f t="shared" si="122"/>
        <v/>
      </c>
      <c r="J129" s="181"/>
      <c r="K129" s="181"/>
      <c r="L129" s="182" t="str">
        <f t="shared" si="123"/>
        <v>-</v>
      </c>
      <c r="M129" s="165" t="str">
        <f t="shared" si="118"/>
        <v/>
      </c>
      <c r="N129" s="181" t="s">
        <v>44</v>
      </c>
      <c r="O129" s="181" t="s">
        <v>44</v>
      </c>
      <c r="P129" s="182" t="str">
        <f t="shared" si="124"/>
        <v>-</v>
      </c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149" t="str">
        <f t="shared" si="125"/>
        <v>-</v>
      </c>
      <c r="AB129" s="149" t="str">
        <f t="shared" si="126"/>
        <v>-</v>
      </c>
      <c r="AC129" s="153" t="str">
        <f t="shared" si="127"/>
        <v>-</v>
      </c>
      <c r="AD129" s="155" t="str">
        <f t="shared" si="128"/>
        <v>-</v>
      </c>
      <c r="AE129" s="149" t="str">
        <f t="shared" si="129"/>
        <v>-</v>
      </c>
      <c r="AF129" s="149" t="str">
        <f t="shared" si="130"/>
        <v>-</v>
      </c>
      <c r="AG129" s="156"/>
      <c r="AH129" s="149" t="str">
        <f t="shared" si="131"/>
        <v>-</v>
      </c>
      <c r="AI129" s="153" t="str">
        <f t="shared" si="132"/>
        <v>-</v>
      </c>
      <c r="AJ129" s="155" t="str">
        <f t="shared" si="133"/>
        <v>-</v>
      </c>
      <c r="AK129" s="149" t="str">
        <f t="shared" si="134"/>
        <v>-</v>
      </c>
    </row>
    <row r="130" spans="1:37" ht="12.75" customHeight="1">
      <c r="A130" s="178" t="s">
        <v>210</v>
      </c>
      <c r="B130" s="184" t="s">
        <v>211</v>
      </c>
      <c r="C130" s="179"/>
      <c r="D130" s="95"/>
      <c r="E130" s="179"/>
      <c r="F130" s="180"/>
      <c r="G130" s="106">
        <f t="shared" si="120"/>
        <v>0</v>
      </c>
      <c r="H130" s="106">
        <f t="shared" si="121"/>
        <v>0</v>
      </c>
      <c r="I130" s="165" t="str">
        <f t="shared" si="122"/>
        <v/>
      </c>
      <c r="J130" s="181"/>
      <c r="K130" s="181"/>
      <c r="L130" s="182" t="str">
        <f t="shared" si="123"/>
        <v>-</v>
      </c>
      <c r="M130" s="165" t="str">
        <f t="shared" si="118"/>
        <v/>
      </c>
      <c r="N130" s="181" t="s">
        <v>44</v>
      </c>
      <c r="O130" s="181" t="s">
        <v>44</v>
      </c>
      <c r="P130" s="182" t="str">
        <f t="shared" si="124"/>
        <v>-</v>
      </c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149" t="str">
        <f t="shared" si="125"/>
        <v>-</v>
      </c>
      <c r="AB130" s="149" t="str">
        <f t="shared" si="126"/>
        <v>-</v>
      </c>
      <c r="AC130" s="153" t="str">
        <f t="shared" si="127"/>
        <v>-</v>
      </c>
      <c r="AD130" s="155" t="str">
        <f t="shared" si="128"/>
        <v>-</v>
      </c>
      <c r="AE130" s="149" t="str">
        <f t="shared" si="129"/>
        <v>-</v>
      </c>
      <c r="AF130" s="149" t="str">
        <f t="shared" si="130"/>
        <v>-</v>
      </c>
      <c r="AG130" s="156"/>
      <c r="AH130" s="149" t="str">
        <f t="shared" si="131"/>
        <v>-</v>
      </c>
      <c r="AI130" s="153" t="str">
        <f t="shared" si="132"/>
        <v>-</v>
      </c>
      <c r="AJ130" s="155" t="str">
        <f t="shared" si="133"/>
        <v>-</v>
      </c>
      <c r="AK130" s="149" t="str">
        <f t="shared" si="134"/>
        <v>-</v>
      </c>
    </row>
    <row r="131" spans="1:37" ht="12.75" customHeight="1">
      <c r="A131" s="178" t="s">
        <v>212</v>
      </c>
      <c r="B131" s="184" t="s">
        <v>213</v>
      </c>
      <c r="C131" s="179"/>
      <c r="D131" s="95"/>
      <c r="E131" s="179"/>
      <c r="F131" s="180"/>
      <c r="G131" s="106">
        <f t="shared" si="120"/>
        <v>0</v>
      </c>
      <c r="H131" s="106">
        <f t="shared" si="121"/>
        <v>0</v>
      </c>
      <c r="I131" s="165" t="str">
        <f t="shared" si="122"/>
        <v/>
      </c>
      <c r="J131" s="181"/>
      <c r="K131" s="181"/>
      <c r="L131" s="182" t="str">
        <f t="shared" si="123"/>
        <v>-</v>
      </c>
      <c r="M131" s="165" t="str">
        <f t="shared" si="118"/>
        <v/>
      </c>
      <c r="N131" s="181" t="s">
        <v>44</v>
      </c>
      <c r="O131" s="181" t="s">
        <v>44</v>
      </c>
      <c r="P131" s="182" t="str">
        <f t="shared" si="124"/>
        <v>-</v>
      </c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149" t="str">
        <f t="shared" si="125"/>
        <v>-</v>
      </c>
      <c r="AB131" s="149" t="str">
        <f t="shared" si="126"/>
        <v>-</v>
      </c>
      <c r="AC131" s="153" t="str">
        <f t="shared" si="127"/>
        <v>-</v>
      </c>
      <c r="AD131" s="155" t="str">
        <f t="shared" si="128"/>
        <v>-</v>
      </c>
      <c r="AE131" s="149" t="str">
        <f t="shared" si="129"/>
        <v>-</v>
      </c>
      <c r="AF131" s="149" t="str">
        <f t="shared" si="130"/>
        <v>-</v>
      </c>
      <c r="AG131" s="156"/>
      <c r="AH131" s="149" t="str">
        <f t="shared" si="131"/>
        <v>-</v>
      </c>
      <c r="AI131" s="153" t="str">
        <f t="shared" si="132"/>
        <v>-</v>
      </c>
      <c r="AJ131" s="155" t="str">
        <f t="shared" si="133"/>
        <v>-</v>
      </c>
      <c r="AK131" s="149" t="str">
        <f t="shared" si="134"/>
        <v>-</v>
      </c>
    </row>
    <row r="132" spans="1:37" ht="12.75" customHeight="1">
      <c r="A132" s="178" t="s">
        <v>214</v>
      </c>
      <c r="B132" s="184" t="s">
        <v>215</v>
      </c>
      <c r="C132" s="179"/>
      <c r="D132" s="95"/>
      <c r="E132" s="179"/>
      <c r="F132" s="180"/>
      <c r="G132" s="106">
        <f t="shared" si="120"/>
        <v>0</v>
      </c>
      <c r="H132" s="106">
        <f t="shared" si="121"/>
        <v>0</v>
      </c>
      <c r="I132" s="165" t="str">
        <f t="shared" si="122"/>
        <v/>
      </c>
      <c r="J132" s="181"/>
      <c r="K132" s="181"/>
      <c r="L132" s="182" t="str">
        <f t="shared" si="123"/>
        <v>-</v>
      </c>
      <c r="M132" s="165" t="str">
        <f t="shared" si="118"/>
        <v/>
      </c>
      <c r="N132" s="181" t="s">
        <v>44</v>
      </c>
      <c r="O132" s="181" t="s">
        <v>44</v>
      </c>
      <c r="P132" s="182" t="str">
        <f t="shared" si="124"/>
        <v>-</v>
      </c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149" t="str">
        <f t="shared" si="125"/>
        <v>-</v>
      </c>
      <c r="AB132" s="149" t="str">
        <f t="shared" si="126"/>
        <v>-</v>
      </c>
      <c r="AC132" s="153" t="str">
        <f t="shared" si="127"/>
        <v>-</v>
      </c>
      <c r="AD132" s="155" t="str">
        <f t="shared" si="128"/>
        <v>-</v>
      </c>
      <c r="AE132" s="149" t="str">
        <f t="shared" si="129"/>
        <v>-</v>
      </c>
      <c r="AF132" s="149" t="str">
        <f t="shared" si="130"/>
        <v>-</v>
      </c>
      <c r="AG132" s="156"/>
      <c r="AH132" s="149" t="str">
        <f t="shared" si="131"/>
        <v>-</v>
      </c>
      <c r="AI132" s="153" t="str">
        <f t="shared" si="132"/>
        <v>-</v>
      </c>
      <c r="AJ132" s="155" t="str">
        <f t="shared" si="133"/>
        <v>-</v>
      </c>
      <c r="AK132" s="149" t="str">
        <f t="shared" si="134"/>
        <v>-</v>
      </c>
    </row>
    <row r="133" spans="1:37" ht="12.75" customHeight="1">
      <c r="A133" s="178" t="s">
        <v>216</v>
      </c>
      <c r="B133" s="184" t="s">
        <v>217</v>
      </c>
      <c r="C133" s="179"/>
      <c r="D133" s="95"/>
      <c r="E133" s="179"/>
      <c r="F133" s="180"/>
      <c r="G133" s="106">
        <f t="shared" si="120"/>
        <v>0</v>
      </c>
      <c r="H133" s="106">
        <f t="shared" si="121"/>
        <v>0</v>
      </c>
      <c r="I133" s="165" t="str">
        <f t="shared" si="122"/>
        <v/>
      </c>
      <c r="J133" s="181"/>
      <c r="K133" s="181"/>
      <c r="L133" s="182" t="str">
        <f t="shared" si="123"/>
        <v>-</v>
      </c>
      <c r="M133" s="165" t="str">
        <f t="shared" si="118"/>
        <v/>
      </c>
      <c r="N133" s="181" t="s">
        <v>44</v>
      </c>
      <c r="O133" s="181" t="s">
        <v>44</v>
      </c>
      <c r="P133" s="182" t="str">
        <f t="shared" si="124"/>
        <v>-</v>
      </c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149" t="str">
        <f t="shared" si="125"/>
        <v>-</v>
      </c>
      <c r="AB133" s="149" t="str">
        <f t="shared" si="126"/>
        <v>-</v>
      </c>
      <c r="AC133" s="153" t="str">
        <f t="shared" si="127"/>
        <v>-</v>
      </c>
      <c r="AD133" s="155" t="str">
        <f t="shared" si="128"/>
        <v>-</v>
      </c>
      <c r="AE133" s="149" t="str">
        <f t="shared" si="129"/>
        <v>-</v>
      </c>
      <c r="AF133" s="149" t="str">
        <f t="shared" si="130"/>
        <v>-</v>
      </c>
      <c r="AG133" s="156"/>
      <c r="AH133" s="149" t="str">
        <f t="shared" si="131"/>
        <v>-</v>
      </c>
      <c r="AI133" s="153" t="str">
        <f t="shared" si="132"/>
        <v>-</v>
      </c>
      <c r="AJ133" s="155" t="str">
        <f t="shared" si="133"/>
        <v>-</v>
      </c>
      <c r="AK133" s="149" t="str">
        <f t="shared" si="134"/>
        <v>-</v>
      </c>
    </row>
    <row r="134" spans="1:37" ht="12.75" customHeight="1">
      <c r="A134" s="178" t="s">
        <v>218</v>
      </c>
      <c r="B134" s="184" t="s">
        <v>219</v>
      </c>
      <c r="C134" s="179"/>
      <c r="D134" s="95"/>
      <c r="E134" s="179"/>
      <c r="F134" s="180"/>
      <c r="G134" s="106">
        <f t="shared" si="120"/>
        <v>0</v>
      </c>
      <c r="H134" s="106">
        <f t="shared" si="121"/>
        <v>0</v>
      </c>
      <c r="I134" s="165" t="str">
        <f t="shared" si="122"/>
        <v/>
      </c>
      <c r="J134" s="181"/>
      <c r="K134" s="181"/>
      <c r="L134" s="182" t="str">
        <f t="shared" si="123"/>
        <v>-</v>
      </c>
      <c r="M134" s="165" t="str">
        <f t="shared" si="118"/>
        <v/>
      </c>
      <c r="N134" s="181" t="s">
        <v>44</v>
      </c>
      <c r="O134" s="181" t="s">
        <v>44</v>
      </c>
      <c r="P134" s="182" t="str">
        <f t="shared" si="124"/>
        <v>-</v>
      </c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149" t="str">
        <f t="shared" si="125"/>
        <v>-</v>
      </c>
      <c r="AB134" s="149" t="str">
        <f t="shared" si="126"/>
        <v>-</v>
      </c>
      <c r="AC134" s="153" t="str">
        <f t="shared" si="127"/>
        <v>-</v>
      </c>
      <c r="AD134" s="155" t="str">
        <f t="shared" si="128"/>
        <v>-</v>
      </c>
      <c r="AE134" s="149" t="str">
        <f t="shared" si="129"/>
        <v>-</v>
      </c>
      <c r="AF134" s="149" t="str">
        <f t="shared" si="130"/>
        <v>-</v>
      </c>
      <c r="AG134" s="156"/>
      <c r="AH134" s="149" t="str">
        <f t="shared" si="131"/>
        <v>-</v>
      </c>
      <c r="AI134" s="153" t="str">
        <f t="shared" si="132"/>
        <v>-</v>
      </c>
      <c r="AJ134" s="155" t="str">
        <f t="shared" si="133"/>
        <v>-</v>
      </c>
      <c r="AK134" s="149" t="str">
        <f t="shared" si="134"/>
        <v>-</v>
      </c>
    </row>
    <row r="135" spans="1:37" ht="12.75" customHeight="1">
      <c r="A135" s="178" t="s">
        <v>220</v>
      </c>
      <c r="B135" s="184" t="s">
        <v>221</v>
      </c>
      <c r="C135" s="179"/>
      <c r="D135" s="95"/>
      <c r="E135" s="179"/>
      <c r="F135" s="180"/>
      <c r="G135" s="106">
        <f t="shared" si="120"/>
        <v>0</v>
      </c>
      <c r="H135" s="106">
        <f t="shared" si="121"/>
        <v>0</v>
      </c>
      <c r="I135" s="165" t="str">
        <f t="shared" si="122"/>
        <v/>
      </c>
      <c r="J135" s="181"/>
      <c r="K135" s="181"/>
      <c r="L135" s="182" t="str">
        <f t="shared" si="123"/>
        <v>-</v>
      </c>
      <c r="M135" s="165" t="str">
        <f t="shared" si="118"/>
        <v/>
      </c>
      <c r="N135" s="181" t="s">
        <v>44</v>
      </c>
      <c r="O135" s="181" t="s">
        <v>44</v>
      </c>
      <c r="P135" s="182" t="str">
        <f t="shared" si="124"/>
        <v>-</v>
      </c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149" t="str">
        <f t="shared" si="125"/>
        <v>-</v>
      </c>
      <c r="AB135" s="149" t="str">
        <f t="shared" si="126"/>
        <v>-</v>
      </c>
      <c r="AC135" s="153" t="str">
        <f t="shared" si="127"/>
        <v>-</v>
      </c>
      <c r="AD135" s="155" t="str">
        <f t="shared" si="128"/>
        <v>-</v>
      </c>
      <c r="AE135" s="149" t="str">
        <f t="shared" si="129"/>
        <v>-</v>
      </c>
      <c r="AF135" s="149" t="str">
        <f t="shared" si="130"/>
        <v>-</v>
      </c>
      <c r="AG135" s="156"/>
      <c r="AH135" s="149" t="str">
        <f t="shared" si="131"/>
        <v>-</v>
      </c>
      <c r="AI135" s="153" t="str">
        <f t="shared" si="132"/>
        <v>-</v>
      </c>
      <c r="AJ135" s="155" t="str">
        <f t="shared" si="133"/>
        <v>-</v>
      </c>
      <c r="AK135" s="149" t="str">
        <f t="shared" si="134"/>
        <v>-</v>
      </c>
    </row>
    <row r="136" spans="1:37" ht="12.75" customHeight="1">
      <c r="A136" s="178" t="s">
        <v>222</v>
      </c>
      <c r="B136" s="184" t="s">
        <v>199</v>
      </c>
      <c r="C136" s="179"/>
      <c r="D136" s="95"/>
      <c r="E136" s="179"/>
      <c r="F136" s="180"/>
      <c r="G136" s="106">
        <f t="shared" si="120"/>
        <v>0</v>
      </c>
      <c r="H136" s="106">
        <f t="shared" si="121"/>
        <v>0</v>
      </c>
      <c r="I136" s="165" t="str">
        <f t="shared" si="122"/>
        <v/>
      </c>
      <c r="J136" s="181"/>
      <c r="K136" s="181"/>
      <c r="L136" s="182" t="str">
        <f t="shared" si="123"/>
        <v>-</v>
      </c>
      <c r="M136" s="165" t="str">
        <f t="shared" si="118"/>
        <v/>
      </c>
      <c r="N136" s="181" t="s">
        <v>44</v>
      </c>
      <c r="O136" s="181" t="s">
        <v>44</v>
      </c>
      <c r="P136" s="182" t="str">
        <f t="shared" si="124"/>
        <v>-</v>
      </c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149" t="str">
        <f t="shared" si="125"/>
        <v>-</v>
      </c>
      <c r="AB136" s="149" t="str">
        <f t="shared" si="126"/>
        <v>-</v>
      </c>
      <c r="AC136" s="153" t="str">
        <f t="shared" si="127"/>
        <v>-</v>
      </c>
      <c r="AD136" s="155" t="str">
        <f t="shared" si="128"/>
        <v>-</v>
      </c>
      <c r="AE136" s="149" t="str">
        <f t="shared" si="129"/>
        <v>-</v>
      </c>
      <c r="AF136" s="149" t="str">
        <f t="shared" si="130"/>
        <v>-</v>
      </c>
      <c r="AG136" s="156"/>
      <c r="AH136" s="149" t="str">
        <f t="shared" si="131"/>
        <v>-</v>
      </c>
      <c r="AI136" s="153" t="str">
        <f t="shared" si="132"/>
        <v>-</v>
      </c>
      <c r="AJ136" s="155" t="str">
        <f t="shared" si="133"/>
        <v>-</v>
      </c>
      <c r="AK136" s="149" t="str">
        <f t="shared" si="134"/>
        <v>-</v>
      </c>
    </row>
    <row r="137" spans="1:37" ht="12.75" customHeight="1">
      <c r="A137" s="178" t="s">
        <v>223</v>
      </c>
      <c r="B137" s="184" t="s">
        <v>82</v>
      </c>
      <c r="C137" s="179"/>
      <c r="D137" s="95"/>
      <c r="E137" s="179"/>
      <c r="F137" s="180"/>
      <c r="G137" s="106">
        <f t="shared" si="120"/>
        <v>0</v>
      </c>
      <c r="H137" s="106">
        <f t="shared" si="121"/>
        <v>0</v>
      </c>
      <c r="I137" s="165" t="str">
        <f t="shared" si="122"/>
        <v/>
      </c>
      <c r="J137" s="181"/>
      <c r="K137" s="181"/>
      <c r="L137" s="182" t="str">
        <f t="shared" si="123"/>
        <v>-</v>
      </c>
      <c r="M137" s="165" t="str">
        <f t="shared" si="118"/>
        <v/>
      </c>
      <c r="N137" s="181" t="s">
        <v>44</v>
      </c>
      <c r="O137" s="181" t="s">
        <v>44</v>
      </c>
      <c r="P137" s="182" t="str">
        <f t="shared" si="124"/>
        <v>-</v>
      </c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149" t="str">
        <f t="shared" si="125"/>
        <v>-</v>
      </c>
      <c r="AB137" s="149" t="str">
        <f t="shared" si="126"/>
        <v>-</v>
      </c>
      <c r="AC137" s="153" t="str">
        <f t="shared" si="127"/>
        <v>-</v>
      </c>
      <c r="AD137" s="155" t="str">
        <f t="shared" si="128"/>
        <v>-</v>
      </c>
      <c r="AE137" s="149" t="str">
        <f t="shared" si="129"/>
        <v>-</v>
      </c>
      <c r="AF137" s="149" t="str">
        <f t="shared" si="130"/>
        <v>-</v>
      </c>
      <c r="AG137" s="156"/>
      <c r="AH137" s="149" t="str">
        <f t="shared" si="131"/>
        <v>-</v>
      </c>
      <c r="AI137" s="153" t="str">
        <f t="shared" si="132"/>
        <v>-</v>
      </c>
      <c r="AJ137" s="155" t="str">
        <f t="shared" si="133"/>
        <v>-</v>
      </c>
      <c r="AK137" s="149" t="str">
        <f t="shared" si="134"/>
        <v>-</v>
      </c>
    </row>
    <row r="138" spans="1:37" ht="12.75" customHeight="1">
      <c r="A138" s="178"/>
      <c r="B138" s="184"/>
      <c r="C138" s="179"/>
      <c r="D138" s="95"/>
      <c r="E138" s="179"/>
      <c r="F138" s="180"/>
      <c r="G138" s="106">
        <f t="shared" si="120"/>
        <v>0</v>
      </c>
      <c r="H138" s="106">
        <f t="shared" si="121"/>
        <v>0</v>
      </c>
      <c r="I138" s="165" t="str">
        <f t="shared" si="122"/>
        <v/>
      </c>
      <c r="J138" s="181"/>
      <c r="K138" s="181"/>
      <c r="L138" s="182" t="str">
        <f t="shared" si="123"/>
        <v>-</v>
      </c>
      <c r="M138" s="165" t="str">
        <f t="shared" si="118"/>
        <v/>
      </c>
      <c r="N138" s="181" t="s">
        <v>44</v>
      </c>
      <c r="O138" s="181" t="s">
        <v>44</v>
      </c>
      <c r="P138" s="182" t="str">
        <f t="shared" si="124"/>
        <v>-</v>
      </c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149" t="str">
        <f t="shared" si="125"/>
        <v>-</v>
      </c>
      <c r="AB138" s="149" t="str">
        <f t="shared" si="126"/>
        <v>-</v>
      </c>
      <c r="AC138" s="153" t="str">
        <f t="shared" si="127"/>
        <v>-</v>
      </c>
      <c r="AD138" s="155" t="str">
        <f t="shared" si="128"/>
        <v>-</v>
      </c>
      <c r="AE138" s="149" t="str">
        <f t="shared" si="129"/>
        <v>-</v>
      </c>
      <c r="AF138" s="149" t="str">
        <f t="shared" si="130"/>
        <v>-</v>
      </c>
      <c r="AG138" s="156"/>
      <c r="AH138" s="149" t="str">
        <f t="shared" si="131"/>
        <v>-</v>
      </c>
      <c r="AI138" s="153" t="str">
        <f t="shared" si="132"/>
        <v>-</v>
      </c>
      <c r="AJ138" s="155" t="str">
        <f t="shared" si="133"/>
        <v>-</v>
      </c>
      <c r="AK138" s="149" t="str">
        <f t="shared" si="134"/>
        <v>-</v>
      </c>
    </row>
    <row r="139" spans="1:37" s="13" customFormat="1" ht="12.75" customHeight="1">
      <c r="A139" s="17">
        <v>12</v>
      </c>
      <c r="B139" s="185" t="s">
        <v>224</v>
      </c>
      <c r="C139" s="104">
        <f>ROUND(SUM(C126:C138),0)</f>
        <v>0</v>
      </c>
      <c r="D139" s="105"/>
      <c r="E139" s="104">
        <f>ROUND(SUM(E126:E138),0)</f>
        <v>0</v>
      </c>
      <c r="F139" s="183">
        <f>ROUND(SUM(F126:F138),0)</f>
        <v>0</v>
      </c>
      <c r="G139" s="104">
        <f>ROUND(SUM(G126:G138),0)</f>
        <v>0</v>
      </c>
      <c r="H139" s="104">
        <f>SUM(H126:H138)</f>
        <v>0</v>
      </c>
      <c r="I139" s="165"/>
      <c r="J139" s="191"/>
      <c r="K139" s="191"/>
      <c r="L139" s="191"/>
      <c r="M139" s="165"/>
      <c r="N139" s="191"/>
      <c r="O139" s="191"/>
      <c r="P139" s="191"/>
      <c r="AA139" s="157">
        <f t="shared" ref="AA139:AF139" si="135">ROUND(SUM(AA126:AA138),0)</f>
        <v>0</v>
      </c>
      <c r="AB139" s="157">
        <f t="shared" si="135"/>
        <v>0</v>
      </c>
      <c r="AC139" s="158">
        <f t="shared" si="135"/>
        <v>0</v>
      </c>
      <c r="AD139" s="159">
        <f t="shared" si="135"/>
        <v>0</v>
      </c>
      <c r="AE139" s="157">
        <f t="shared" si="135"/>
        <v>0</v>
      </c>
      <c r="AF139" s="157">
        <f t="shared" si="135"/>
        <v>0</v>
      </c>
      <c r="AG139" s="150"/>
      <c r="AH139" s="157">
        <f>ROUND(SUM(AH126:AH138),0)</f>
        <v>0</v>
      </c>
      <c r="AI139" s="158">
        <f>ROUND(SUM(AI126:AI138),0)</f>
        <v>0</v>
      </c>
      <c r="AJ139" s="159">
        <f>ROUND(SUM(AJ126:AJ138),0)</f>
        <v>0</v>
      </c>
      <c r="AK139" s="157">
        <f>ROUND(SUM(AK126:AK138),0)</f>
        <v>0</v>
      </c>
    </row>
    <row r="140" spans="1:37" ht="12.75" customHeight="1" thickBot="1">
      <c r="A140" s="177"/>
      <c r="B140" s="102"/>
      <c r="C140" s="95"/>
      <c r="D140" s="95"/>
      <c r="E140" s="95"/>
      <c r="F140" s="95"/>
      <c r="G140" s="107"/>
      <c r="H140" s="107"/>
      <c r="I140" s="165"/>
      <c r="J140" s="299"/>
      <c r="K140" s="299"/>
      <c r="L140" s="299"/>
      <c r="M140" s="165"/>
      <c r="N140" s="299"/>
      <c r="O140" s="299"/>
      <c r="P140" s="299"/>
      <c r="Q140" s="298"/>
      <c r="R140" s="298"/>
      <c r="S140" s="298"/>
      <c r="T140" s="298"/>
      <c r="U140" s="298"/>
      <c r="V140" s="298"/>
      <c r="W140" s="298"/>
      <c r="X140" s="298"/>
      <c r="Y140" s="298"/>
      <c r="Z140" s="298"/>
      <c r="AA140" s="300"/>
      <c r="AB140" s="300"/>
      <c r="AC140" s="300"/>
      <c r="AD140" s="156"/>
      <c r="AE140" s="156"/>
      <c r="AF140" s="156"/>
      <c r="AG140" s="156"/>
      <c r="AH140" s="160"/>
      <c r="AI140" s="160"/>
      <c r="AJ140" s="160"/>
      <c r="AK140" s="160"/>
    </row>
    <row r="141" spans="1:37" ht="14.25" customHeight="1" thickBot="1">
      <c r="A141" s="195" t="s">
        <v>225</v>
      </c>
      <c r="B141" s="196"/>
      <c r="C141" s="197">
        <f>C139+C123+C108+C93+C87+C80+C68+C58+C44</f>
        <v>0</v>
      </c>
      <c r="D141" s="198"/>
      <c r="E141" s="198"/>
      <c r="F141" s="199"/>
      <c r="G141" s="197">
        <f>G139+G123+G108+G93+G87+G80+G68+G58+G44</f>
        <v>0</v>
      </c>
      <c r="H141" s="200">
        <f>H139+H123+H108+H93+H87+H80+H68+H58+H44</f>
        <v>0</v>
      </c>
      <c r="I141" s="165"/>
      <c r="J141" s="299"/>
      <c r="K141" s="299"/>
      <c r="L141" s="299"/>
      <c r="M141" s="165"/>
      <c r="N141" s="299"/>
      <c r="O141" s="299"/>
      <c r="P141" s="299"/>
      <c r="Q141" s="298"/>
      <c r="R141" s="298"/>
      <c r="S141" s="298"/>
      <c r="T141" s="298"/>
      <c r="U141" s="298"/>
      <c r="V141" s="298"/>
      <c r="W141" s="298"/>
      <c r="X141" s="298"/>
      <c r="Y141" s="298"/>
      <c r="Z141" s="298"/>
      <c r="AA141" s="300"/>
      <c r="AB141" s="300"/>
      <c r="AC141" s="300"/>
      <c r="AD141" s="156"/>
      <c r="AE141" s="156"/>
      <c r="AF141" s="156"/>
      <c r="AG141" s="156"/>
      <c r="AH141" s="160"/>
      <c r="AI141" s="160"/>
      <c r="AJ141" s="160"/>
      <c r="AK141" s="160"/>
    </row>
    <row r="142" spans="1:37" ht="12.75" customHeight="1">
      <c r="A142" s="177"/>
      <c r="B142" s="102"/>
      <c r="C142" s="95"/>
      <c r="D142" s="95"/>
      <c r="E142" s="95"/>
      <c r="F142" s="95"/>
      <c r="G142" s="107"/>
      <c r="H142" s="107"/>
      <c r="I142" s="165"/>
      <c r="J142" s="301"/>
      <c r="K142" s="301"/>
      <c r="L142" s="301"/>
      <c r="M142" s="165"/>
      <c r="N142" s="301"/>
      <c r="O142" s="301"/>
      <c r="P142" s="301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156"/>
      <c r="AB142" s="156"/>
      <c r="AC142" s="156"/>
      <c r="AD142" s="156"/>
      <c r="AE142" s="156"/>
      <c r="AF142" s="156"/>
      <c r="AG142" s="156"/>
      <c r="AH142" s="151"/>
      <c r="AI142" s="151"/>
      <c r="AJ142" s="151"/>
      <c r="AK142" s="151"/>
    </row>
    <row r="143" spans="1:37" ht="12.75" customHeight="1">
      <c r="A143" s="177"/>
      <c r="B143" s="102"/>
      <c r="C143" s="95"/>
      <c r="D143" s="95"/>
      <c r="E143" s="95"/>
      <c r="F143" s="190"/>
      <c r="G143" s="107"/>
      <c r="H143" s="107"/>
      <c r="I143" s="165"/>
      <c r="J143" s="301"/>
      <c r="K143" s="301"/>
      <c r="L143" s="301"/>
      <c r="M143" s="165"/>
      <c r="N143" s="301"/>
      <c r="O143" s="301"/>
      <c r="P143" s="301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156"/>
      <c r="AB143" s="156"/>
      <c r="AC143" s="156"/>
      <c r="AD143" s="156"/>
      <c r="AE143" s="156"/>
      <c r="AF143" s="156"/>
      <c r="AG143" s="156"/>
      <c r="AH143" s="151"/>
      <c r="AI143" s="151"/>
      <c r="AJ143" s="151"/>
      <c r="AK143" s="151"/>
    </row>
    <row r="144" spans="1:37" ht="12.75" customHeight="1" thickBot="1">
      <c r="A144" s="177"/>
      <c r="B144" s="102"/>
      <c r="C144" s="95"/>
      <c r="D144" s="95"/>
      <c r="E144" s="95"/>
      <c r="F144" s="190"/>
      <c r="G144" s="107"/>
      <c r="H144" s="107"/>
      <c r="I144" s="165"/>
      <c r="J144" s="301"/>
      <c r="K144" s="301"/>
      <c r="L144" s="301"/>
      <c r="M144" s="165"/>
      <c r="N144" s="301"/>
      <c r="O144" s="301"/>
      <c r="P144" s="301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156"/>
      <c r="AB144" s="156"/>
      <c r="AC144" s="156"/>
      <c r="AD144" s="156"/>
      <c r="AE144" s="156"/>
      <c r="AF144" s="156"/>
      <c r="AG144" s="156"/>
      <c r="AH144" s="151"/>
      <c r="AI144" s="151"/>
      <c r="AJ144" s="151"/>
      <c r="AK144" s="151"/>
    </row>
    <row r="145" spans="1:37" ht="14.25" customHeight="1" thickBot="1">
      <c r="A145" s="349" t="s">
        <v>226</v>
      </c>
      <c r="B145" s="350"/>
      <c r="C145" s="350"/>
      <c r="D145" s="350"/>
      <c r="E145" s="350"/>
      <c r="F145" s="350"/>
      <c r="G145" s="350"/>
      <c r="H145" s="351"/>
      <c r="I145" s="165"/>
      <c r="J145" s="301"/>
      <c r="K145" s="301"/>
      <c r="L145" s="301"/>
      <c r="M145" s="165"/>
      <c r="N145" s="301"/>
      <c r="O145" s="301"/>
      <c r="P145" s="301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156"/>
      <c r="AB145" s="156"/>
      <c r="AC145" s="156"/>
      <c r="AD145" s="156"/>
      <c r="AE145" s="156"/>
      <c r="AF145" s="156"/>
      <c r="AG145" s="156"/>
      <c r="AH145" s="151"/>
      <c r="AI145" s="151"/>
      <c r="AJ145" s="151"/>
      <c r="AK145" s="151"/>
    </row>
    <row r="146" spans="1:37" ht="12.75" customHeight="1">
      <c r="A146" s="177"/>
      <c r="B146" s="102"/>
      <c r="C146" s="95"/>
      <c r="D146" s="95"/>
      <c r="E146" s="95"/>
      <c r="F146" s="190"/>
      <c r="G146" s="107"/>
      <c r="H146" s="107"/>
      <c r="I146" s="165"/>
      <c r="J146" s="301"/>
      <c r="K146" s="301"/>
      <c r="L146" s="301"/>
      <c r="M146" s="165"/>
      <c r="N146" s="301"/>
      <c r="O146" s="301"/>
      <c r="P146" s="301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156"/>
      <c r="AB146" s="156"/>
      <c r="AC146" s="156"/>
      <c r="AD146" s="156"/>
      <c r="AE146" s="156"/>
      <c r="AF146" s="156"/>
      <c r="AG146" s="156"/>
      <c r="AH146" s="151"/>
      <c r="AI146" s="151"/>
      <c r="AJ146" s="151"/>
      <c r="AK146" s="151"/>
    </row>
    <row r="147" spans="1:37" s="13" customFormat="1" ht="12.75" customHeight="1">
      <c r="A147" s="17">
        <v>15</v>
      </c>
      <c r="B147" s="336" t="s">
        <v>27</v>
      </c>
      <c r="C147" s="337"/>
      <c r="D147" s="337"/>
      <c r="E147" s="337"/>
      <c r="F147" s="337"/>
      <c r="G147" s="337"/>
      <c r="H147" s="338"/>
      <c r="I147" s="165"/>
      <c r="J147" s="191"/>
      <c r="K147" s="191"/>
      <c r="L147" s="191"/>
      <c r="M147" s="165"/>
      <c r="N147" s="191"/>
      <c r="O147" s="191"/>
      <c r="P147" s="191"/>
      <c r="AA147" s="149" t="s">
        <v>41</v>
      </c>
      <c r="AB147" s="149" t="s">
        <v>42</v>
      </c>
      <c r="AC147" s="153" t="s">
        <v>43</v>
      </c>
      <c r="AD147" s="155" t="s">
        <v>41</v>
      </c>
      <c r="AE147" s="149" t="s">
        <v>42</v>
      </c>
      <c r="AF147" s="149" t="s">
        <v>43</v>
      </c>
      <c r="AG147" s="150"/>
      <c r="AH147" s="149" t="s">
        <v>44</v>
      </c>
      <c r="AI147" s="153" t="s">
        <v>45</v>
      </c>
      <c r="AJ147" s="155" t="s">
        <v>44</v>
      </c>
      <c r="AK147" s="149" t="s">
        <v>45</v>
      </c>
    </row>
    <row r="148" spans="1:37" s="13" customFormat="1" ht="10.5" customHeight="1">
      <c r="A148" s="333" t="s">
        <v>227</v>
      </c>
      <c r="B148" s="334"/>
      <c r="C148" s="334"/>
      <c r="D148" s="334"/>
      <c r="E148" s="334"/>
      <c r="F148" s="334"/>
      <c r="G148" s="334"/>
      <c r="H148" s="334"/>
      <c r="I148" s="334"/>
      <c r="J148" s="334"/>
      <c r="K148" s="334"/>
      <c r="L148" s="334"/>
      <c r="M148" s="334"/>
      <c r="N148" s="334"/>
      <c r="O148" s="334"/>
      <c r="P148" s="335"/>
      <c r="AA148" s="149"/>
      <c r="AB148" s="149"/>
      <c r="AC148" s="153"/>
      <c r="AD148" s="155"/>
      <c r="AE148" s="149"/>
      <c r="AF148" s="149"/>
      <c r="AG148" s="150"/>
      <c r="AH148" s="149"/>
      <c r="AI148" s="153"/>
      <c r="AJ148" s="155"/>
      <c r="AK148" s="149"/>
    </row>
    <row r="149" spans="1:37" ht="12.75" customHeight="1">
      <c r="A149" s="178" t="s">
        <v>228</v>
      </c>
      <c r="B149" s="184" t="s">
        <v>229</v>
      </c>
      <c r="C149" s="179"/>
      <c r="D149" s="95"/>
      <c r="E149" s="179"/>
      <c r="F149" s="180"/>
      <c r="G149" s="106">
        <f>E149+F149</f>
        <v>0</v>
      </c>
      <c r="H149" s="106">
        <f>C149-G149</f>
        <v>0</v>
      </c>
      <c r="I149" s="165" t="str">
        <f>IF(AND($C149="",$E149="",$F149=""),"",IF(AND(OR($C149&lt;&gt;"",$G149&lt;&gt;""),OR(J149="",K149="")),"Select values! -&gt;",""))</f>
        <v/>
      </c>
      <c r="J149" s="181"/>
      <c r="K149" s="181"/>
      <c r="L149" s="182" t="str">
        <f>IF(J149=K149,"-", "Allocation change")</f>
        <v>-</v>
      </c>
      <c r="M149" s="165" t="str">
        <f>IF(AND($C149="",$E149="",$F149=""),"",IF(AND(OR($C149&lt;&gt;"",$G149&lt;&gt;""),OR(N149="",O149="")),"Select values! -&gt;",""))</f>
        <v/>
      </c>
      <c r="N149" s="181" t="s">
        <v>44</v>
      </c>
      <c r="O149" s="181" t="s">
        <v>44</v>
      </c>
      <c r="P149" s="182" t="str">
        <f>IF(N149=O149,"-","Origin change")</f>
        <v>-</v>
      </c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149" t="str">
        <f>IF(J149="Internal",C149,"-")</f>
        <v>-</v>
      </c>
      <c r="AB149" s="149" t="str">
        <f>IF(J149="Related",C149,"-")</f>
        <v>-</v>
      </c>
      <c r="AC149" s="153" t="str">
        <f>IF(J149="External",C149,"-")</f>
        <v>-</v>
      </c>
      <c r="AD149" s="155" t="str">
        <f>IF(K149="Internal",G149,"-")</f>
        <v>-</v>
      </c>
      <c r="AE149" s="149" t="str">
        <f>IF(K149="Related",G149,"-")</f>
        <v>-</v>
      </c>
      <c r="AF149" s="149" t="str">
        <f>IF(K149="External",G149,"-")</f>
        <v>-</v>
      </c>
      <c r="AG149" s="156"/>
      <c r="AH149" s="149" t="str">
        <f t="shared" ref="AH149:AH155" si="136">IF($N149="Canadian",IF($C149="","-",$C149),"-")</f>
        <v>-</v>
      </c>
      <c r="AI149" s="153" t="str">
        <f t="shared" ref="AI149:AI155" si="137">IF($N149="Non-Canadian",IF($C149="","-",$C149),"-")</f>
        <v>-</v>
      </c>
      <c r="AJ149" s="155" t="str">
        <f t="shared" ref="AJ149:AJ155" si="138">IF($O149="Canadian",IF($G149=0,"-",$G149),"-")</f>
        <v>-</v>
      </c>
      <c r="AK149" s="149" t="str">
        <f t="shared" ref="AK149:AK155" si="139">IF($O149="Non-Canadian",IF($G149=0,"-",$G149),"-")</f>
        <v>-</v>
      </c>
    </row>
    <row r="150" spans="1:37" ht="12.75" customHeight="1">
      <c r="A150" s="178" t="s">
        <v>230</v>
      </c>
      <c r="B150" s="184" t="s">
        <v>231</v>
      </c>
      <c r="C150" s="179"/>
      <c r="D150" s="95"/>
      <c r="E150" s="179"/>
      <c r="F150" s="180"/>
      <c r="G150" s="106">
        <f t="shared" ref="G150:G155" si="140">E150+F150</f>
        <v>0</v>
      </c>
      <c r="H150" s="106">
        <f t="shared" ref="H150:H155" si="141">C150-G150</f>
        <v>0</v>
      </c>
      <c r="I150" s="165" t="str">
        <f t="shared" ref="I150:I155" si="142">IF(AND($C150="",$E150="",$F150=""),"",IF(AND(OR($C150&lt;&gt;"",$G150&lt;&gt;""),OR(J150="",K150="")),"Select values! -&gt;",""))</f>
        <v/>
      </c>
      <c r="J150" s="181"/>
      <c r="K150" s="181"/>
      <c r="L150" s="182" t="str">
        <f t="shared" ref="L150:L155" si="143">IF(J150=K150,"-", "Allocation change")</f>
        <v>-</v>
      </c>
      <c r="M150" s="165" t="str">
        <f t="shared" ref="M150:M162" si="144">IF(AND($C150="",$E150="",$F150=""),"",IF(AND(OR($C150&lt;&gt;"",$G150&lt;&gt;""),OR(N150="",O150="")),"Select values! -&gt;",""))</f>
        <v/>
      </c>
      <c r="N150" s="181" t="s">
        <v>44</v>
      </c>
      <c r="O150" s="181" t="s">
        <v>44</v>
      </c>
      <c r="P150" s="182" t="str">
        <f t="shared" ref="P150:P155" si="145">IF(N150=O150,"-","Origin change")</f>
        <v>-</v>
      </c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149" t="str">
        <f t="shared" ref="AA150:AA155" si="146">IF(J150="Internal",C150,"-")</f>
        <v>-</v>
      </c>
      <c r="AB150" s="149" t="str">
        <f t="shared" ref="AB150:AB155" si="147">IF(J150="Related",C150,"-")</f>
        <v>-</v>
      </c>
      <c r="AC150" s="153" t="str">
        <f t="shared" ref="AC150:AC155" si="148">IF(J150="External",C150,"-")</f>
        <v>-</v>
      </c>
      <c r="AD150" s="155" t="str">
        <f t="shared" ref="AD150:AD155" si="149">IF(K150="Internal",G150,"-")</f>
        <v>-</v>
      </c>
      <c r="AE150" s="149" t="str">
        <f t="shared" ref="AE150:AE155" si="150">IF(K150="Related",G150,"-")</f>
        <v>-</v>
      </c>
      <c r="AF150" s="149" t="str">
        <f t="shared" ref="AF150:AF155" si="151">IF(K150="External",G150,"-")</f>
        <v>-</v>
      </c>
      <c r="AG150" s="156"/>
      <c r="AH150" s="149" t="str">
        <f t="shared" si="136"/>
        <v>-</v>
      </c>
      <c r="AI150" s="153" t="str">
        <f t="shared" si="137"/>
        <v>-</v>
      </c>
      <c r="AJ150" s="155" t="str">
        <f t="shared" si="138"/>
        <v>-</v>
      </c>
      <c r="AK150" s="149" t="str">
        <f t="shared" si="139"/>
        <v>-</v>
      </c>
    </row>
    <row r="151" spans="1:37" ht="12.75" customHeight="1">
      <c r="A151" s="178" t="s">
        <v>232</v>
      </c>
      <c r="B151" s="184" t="s">
        <v>233</v>
      </c>
      <c r="C151" s="179"/>
      <c r="D151" s="95"/>
      <c r="E151" s="179"/>
      <c r="F151" s="180"/>
      <c r="G151" s="106">
        <f t="shared" si="140"/>
        <v>0</v>
      </c>
      <c r="H151" s="106">
        <f t="shared" si="141"/>
        <v>0</v>
      </c>
      <c r="I151" s="165" t="str">
        <f t="shared" si="142"/>
        <v/>
      </c>
      <c r="J151" s="181"/>
      <c r="K151" s="181"/>
      <c r="L151" s="182" t="str">
        <f t="shared" si="143"/>
        <v>-</v>
      </c>
      <c r="M151" s="165" t="str">
        <f t="shared" si="144"/>
        <v/>
      </c>
      <c r="N151" s="181" t="s">
        <v>44</v>
      </c>
      <c r="O151" s="181" t="s">
        <v>44</v>
      </c>
      <c r="P151" s="182" t="str">
        <f t="shared" si="145"/>
        <v>-</v>
      </c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149" t="str">
        <f t="shared" si="146"/>
        <v>-</v>
      </c>
      <c r="AB151" s="149" t="str">
        <f t="shared" si="147"/>
        <v>-</v>
      </c>
      <c r="AC151" s="153" t="str">
        <f t="shared" si="148"/>
        <v>-</v>
      </c>
      <c r="AD151" s="155" t="str">
        <f t="shared" si="149"/>
        <v>-</v>
      </c>
      <c r="AE151" s="149" t="str">
        <f t="shared" si="150"/>
        <v>-</v>
      </c>
      <c r="AF151" s="149" t="str">
        <f t="shared" si="151"/>
        <v>-</v>
      </c>
      <c r="AG151" s="156"/>
      <c r="AH151" s="149" t="str">
        <f t="shared" si="136"/>
        <v>-</v>
      </c>
      <c r="AI151" s="153" t="str">
        <f t="shared" si="137"/>
        <v>-</v>
      </c>
      <c r="AJ151" s="155" t="str">
        <f t="shared" si="138"/>
        <v>-</v>
      </c>
      <c r="AK151" s="149" t="str">
        <f t="shared" si="139"/>
        <v>-</v>
      </c>
    </row>
    <row r="152" spans="1:37" ht="12.75" customHeight="1">
      <c r="A152" s="178" t="s">
        <v>234</v>
      </c>
      <c r="B152" s="184" t="s">
        <v>235</v>
      </c>
      <c r="C152" s="179"/>
      <c r="D152" s="95"/>
      <c r="E152" s="179"/>
      <c r="F152" s="180"/>
      <c r="G152" s="106">
        <f t="shared" si="140"/>
        <v>0</v>
      </c>
      <c r="H152" s="106">
        <f t="shared" si="141"/>
        <v>0</v>
      </c>
      <c r="I152" s="165" t="str">
        <f t="shared" si="142"/>
        <v/>
      </c>
      <c r="J152" s="181"/>
      <c r="K152" s="181"/>
      <c r="L152" s="182" t="str">
        <f t="shared" si="143"/>
        <v>-</v>
      </c>
      <c r="M152" s="165" t="str">
        <f t="shared" si="144"/>
        <v/>
      </c>
      <c r="N152" s="181" t="s">
        <v>44</v>
      </c>
      <c r="O152" s="181" t="s">
        <v>44</v>
      </c>
      <c r="P152" s="182" t="str">
        <f t="shared" si="145"/>
        <v>-</v>
      </c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149" t="str">
        <f t="shared" si="146"/>
        <v>-</v>
      </c>
      <c r="AB152" s="149" t="str">
        <f t="shared" si="147"/>
        <v>-</v>
      </c>
      <c r="AC152" s="153" t="str">
        <f t="shared" si="148"/>
        <v>-</v>
      </c>
      <c r="AD152" s="155" t="str">
        <f t="shared" si="149"/>
        <v>-</v>
      </c>
      <c r="AE152" s="149" t="str">
        <f t="shared" si="150"/>
        <v>-</v>
      </c>
      <c r="AF152" s="149" t="str">
        <f t="shared" si="151"/>
        <v>-</v>
      </c>
      <c r="AG152" s="156"/>
      <c r="AH152" s="149" t="str">
        <f t="shared" si="136"/>
        <v>-</v>
      </c>
      <c r="AI152" s="153" t="str">
        <f t="shared" si="137"/>
        <v>-</v>
      </c>
      <c r="AJ152" s="155" t="str">
        <f t="shared" si="138"/>
        <v>-</v>
      </c>
      <c r="AK152" s="149" t="str">
        <f t="shared" si="139"/>
        <v>-</v>
      </c>
    </row>
    <row r="153" spans="1:37" ht="12.75" customHeight="1">
      <c r="A153" s="178" t="s">
        <v>236</v>
      </c>
      <c r="B153" s="184" t="s">
        <v>237</v>
      </c>
      <c r="C153" s="179"/>
      <c r="D153" s="95"/>
      <c r="E153" s="179"/>
      <c r="F153" s="180"/>
      <c r="G153" s="106">
        <f t="shared" si="140"/>
        <v>0</v>
      </c>
      <c r="H153" s="106">
        <f t="shared" si="141"/>
        <v>0</v>
      </c>
      <c r="I153" s="165" t="str">
        <f t="shared" si="142"/>
        <v/>
      </c>
      <c r="J153" s="181"/>
      <c r="K153" s="181"/>
      <c r="L153" s="182" t="str">
        <f t="shared" si="143"/>
        <v>-</v>
      </c>
      <c r="M153" s="165" t="str">
        <f t="shared" si="144"/>
        <v/>
      </c>
      <c r="N153" s="181" t="s">
        <v>44</v>
      </c>
      <c r="O153" s="181" t="s">
        <v>44</v>
      </c>
      <c r="P153" s="182" t="str">
        <f t="shared" si="145"/>
        <v>-</v>
      </c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149" t="str">
        <f t="shared" si="146"/>
        <v>-</v>
      </c>
      <c r="AB153" s="149" t="str">
        <f t="shared" si="147"/>
        <v>-</v>
      </c>
      <c r="AC153" s="153" t="str">
        <f t="shared" si="148"/>
        <v>-</v>
      </c>
      <c r="AD153" s="155" t="str">
        <f t="shared" si="149"/>
        <v>-</v>
      </c>
      <c r="AE153" s="149" t="str">
        <f t="shared" si="150"/>
        <v>-</v>
      </c>
      <c r="AF153" s="149" t="str">
        <f t="shared" si="151"/>
        <v>-</v>
      </c>
      <c r="AG153" s="156"/>
      <c r="AH153" s="149" t="str">
        <f t="shared" si="136"/>
        <v>-</v>
      </c>
      <c r="AI153" s="153" t="str">
        <f t="shared" si="137"/>
        <v>-</v>
      </c>
      <c r="AJ153" s="155" t="str">
        <f t="shared" si="138"/>
        <v>-</v>
      </c>
      <c r="AK153" s="149" t="str">
        <f t="shared" si="139"/>
        <v>-</v>
      </c>
    </row>
    <row r="154" spans="1:37" ht="12.75" customHeight="1">
      <c r="A154" s="178" t="s">
        <v>238</v>
      </c>
      <c r="B154" s="184" t="s">
        <v>82</v>
      </c>
      <c r="C154" s="179"/>
      <c r="D154" s="95"/>
      <c r="E154" s="179"/>
      <c r="F154" s="180"/>
      <c r="G154" s="106">
        <f t="shared" si="140"/>
        <v>0</v>
      </c>
      <c r="H154" s="106">
        <f t="shared" si="141"/>
        <v>0</v>
      </c>
      <c r="I154" s="165" t="str">
        <f t="shared" si="142"/>
        <v/>
      </c>
      <c r="J154" s="181"/>
      <c r="K154" s="181"/>
      <c r="L154" s="182" t="str">
        <f t="shared" si="143"/>
        <v>-</v>
      </c>
      <c r="M154" s="165" t="str">
        <f t="shared" si="144"/>
        <v/>
      </c>
      <c r="N154" s="181" t="s">
        <v>44</v>
      </c>
      <c r="O154" s="181" t="s">
        <v>44</v>
      </c>
      <c r="P154" s="182" t="str">
        <f t="shared" si="145"/>
        <v>-</v>
      </c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149" t="str">
        <f t="shared" si="146"/>
        <v>-</v>
      </c>
      <c r="AB154" s="149" t="str">
        <f t="shared" si="147"/>
        <v>-</v>
      </c>
      <c r="AC154" s="153" t="str">
        <f t="shared" si="148"/>
        <v>-</v>
      </c>
      <c r="AD154" s="155" t="str">
        <f t="shared" si="149"/>
        <v>-</v>
      </c>
      <c r="AE154" s="149" t="str">
        <f t="shared" si="150"/>
        <v>-</v>
      </c>
      <c r="AF154" s="149" t="str">
        <f t="shared" si="151"/>
        <v>-</v>
      </c>
      <c r="AG154" s="156"/>
      <c r="AH154" s="149" t="str">
        <f t="shared" si="136"/>
        <v>-</v>
      </c>
      <c r="AI154" s="153" t="str">
        <f t="shared" si="137"/>
        <v>-</v>
      </c>
      <c r="AJ154" s="155" t="str">
        <f t="shared" si="138"/>
        <v>-</v>
      </c>
      <c r="AK154" s="149" t="str">
        <f t="shared" si="139"/>
        <v>-</v>
      </c>
    </row>
    <row r="155" spans="1:37" ht="12.75" customHeight="1">
      <c r="A155" s="178"/>
      <c r="B155" s="184"/>
      <c r="C155" s="179"/>
      <c r="D155" s="95"/>
      <c r="E155" s="179"/>
      <c r="F155" s="180"/>
      <c r="G155" s="106">
        <f t="shared" si="140"/>
        <v>0</v>
      </c>
      <c r="H155" s="106">
        <f t="shared" si="141"/>
        <v>0</v>
      </c>
      <c r="I155" s="165" t="str">
        <f t="shared" si="142"/>
        <v/>
      </c>
      <c r="J155" s="181"/>
      <c r="K155" s="181"/>
      <c r="L155" s="182" t="str">
        <f t="shared" si="143"/>
        <v>-</v>
      </c>
      <c r="M155" s="165" t="str">
        <f t="shared" si="144"/>
        <v/>
      </c>
      <c r="N155" s="181" t="s">
        <v>44</v>
      </c>
      <c r="O155" s="181" t="s">
        <v>44</v>
      </c>
      <c r="P155" s="182" t="str">
        <f t="shared" si="145"/>
        <v>-</v>
      </c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149" t="str">
        <f t="shared" si="146"/>
        <v>-</v>
      </c>
      <c r="AB155" s="149" t="str">
        <f t="shared" si="147"/>
        <v>-</v>
      </c>
      <c r="AC155" s="153" t="str">
        <f t="shared" si="148"/>
        <v>-</v>
      </c>
      <c r="AD155" s="155" t="str">
        <f t="shared" si="149"/>
        <v>-</v>
      </c>
      <c r="AE155" s="149" t="str">
        <f t="shared" si="150"/>
        <v>-</v>
      </c>
      <c r="AF155" s="149" t="str">
        <f t="shared" si="151"/>
        <v>-</v>
      </c>
      <c r="AG155" s="156"/>
      <c r="AH155" s="149" t="str">
        <f t="shared" si="136"/>
        <v>-</v>
      </c>
      <c r="AI155" s="153" t="str">
        <f t="shared" si="137"/>
        <v>-</v>
      </c>
      <c r="AJ155" s="155" t="str">
        <f t="shared" si="138"/>
        <v>-</v>
      </c>
      <c r="AK155" s="149" t="str">
        <f t="shared" si="139"/>
        <v>-</v>
      </c>
    </row>
    <row r="156" spans="1:37" s="13" customFormat="1" ht="12.75" customHeight="1">
      <c r="A156" s="17">
        <v>15</v>
      </c>
      <c r="B156" s="185" t="s">
        <v>239</v>
      </c>
      <c r="C156" s="104">
        <f>ROUND(SUM(C149:C155),0)</f>
        <v>0</v>
      </c>
      <c r="D156" s="105"/>
      <c r="E156" s="104">
        <f>ROUND(SUM(E149:E155),0)</f>
        <v>0</v>
      </c>
      <c r="F156" s="183">
        <f>ROUND(SUM(F149:F155),0)</f>
        <v>0</v>
      </c>
      <c r="G156" s="104">
        <f>ROUND(SUM(G149:G155),0)</f>
        <v>0</v>
      </c>
      <c r="H156" s="104">
        <f>SUM(H149:H155)</f>
        <v>0</v>
      </c>
      <c r="I156" s="165"/>
      <c r="J156" s="191"/>
      <c r="K156" s="191"/>
      <c r="L156" s="191"/>
      <c r="M156" s="165"/>
      <c r="N156" s="191"/>
      <c r="O156" s="191"/>
      <c r="P156" s="191"/>
      <c r="AA156" s="157">
        <f t="shared" ref="AA156:AF156" si="152">ROUND(SUM(AA150:AA155),0)</f>
        <v>0</v>
      </c>
      <c r="AB156" s="157">
        <f t="shared" si="152"/>
        <v>0</v>
      </c>
      <c r="AC156" s="158">
        <f t="shared" si="152"/>
        <v>0</v>
      </c>
      <c r="AD156" s="159">
        <f t="shared" si="152"/>
        <v>0</v>
      </c>
      <c r="AE156" s="157">
        <f t="shared" si="152"/>
        <v>0</v>
      </c>
      <c r="AF156" s="157">
        <f t="shared" si="152"/>
        <v>0</v>
      </c>
      <c r="AG156" s="150"/>
      <c r="AH156" s="157">
        <f>ROUND(SUM(AH150:AH155),0)</f>
        <v>0</v>
      </c>
      <c r="AI156" s="158">
        <f>ROUND(SUM(AI150:AI155),0)</f>
        <v>0</v>
      </c>
      <c r="AJ156" s="159">
        <f>ROUND(SUM(AJ150:AJ155),0)</f>
        <v>0</v>
      </c>
      <c r="AK156" s="157">
        <f>ROUND(SUM(AK150:AK155),0)</f>
        <v>0</v>
      </c>
    </row>
    <row r="157" spans="1:37" ht="12.75" customHeight="1" thickBot="1">
      <c r="A157" s="177"/>
      <c r="B157" s="102"/>
      <c r="C157" s="95"/>
      <c r="D157" s="95"/>
      <c r="E157" s="95"/>
      <c r="F157" s="190"/>
      <c r="G157" s="107"/>
      <c r="H157" s="107"/>
      <c r="I157" s="165"/>
      <c r="J157" s="301"/>
      <c r="K157" s="301"/>
      <c r="L157" s="301"/>
      <c r="M157" s="165"/>
      <c r="N157" s="301"/>
      <c r="O157" s="301"/>
      <c r="P157" s="301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156"/>
      <c r="AB157" s="156"/>
      <c r="AC157" s="156"/>
      <c r="AD157" s="156"/>
      <c r="AE157" s="156"/>
      <c r="AF157" s="156"/>
      <c r="AG157" s="156"/>
      <c r="AH157" s="151"/>
      <c r="AI157" s="151"/>
      <c r="AJ157" s="151"/>
      <c r="AK157" s="151"/>
    </row>
    <row r="158" spans="1:37" ht="14.25" customHeight="1" thickBot="1">
      <c r="A158" s="349" t="s">
        <v>29</v>
      </c>
      <c r="B158" s="350"/>
      <c r="C158" s="350"/>
      <c r="D158" s="350"/>
      <c r="E158" s="350"/>
      <c r="F158" s="350"/>
      <c r="G158" s="350"/>
      <c r="H158" s="351"/>
      <c r="I158" s="165"/>
      <c r="J158" s="301"/>
      <c r="K158" s="301"/>
      <c r="L158" s="301"/>
      <c r="M158" s="165"/>
      <c r="N158" s="301"/>
      <c r="O158" s="301"/>
      <c r="P158" s="301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156"/>
      <c r="AB158" s="156"/>
      <c r="AC158" s="156"/>
      <c r="AD158" s="156"/>
      <c r="AE158" s="156"/>
      <c r="AF158" s="156"/>
      <c r="AG158" s="156"/>
      <c r="AH158" s="151"/>
      <c r="AI158" s="151"/>
      <c r="AJ158" s="151"/>
      <c r="AK158" s="151"/>
    </row>
    <row r="159" spans="1:37" ht="12.75" customHeight="1">
      <c r="A159" s="177"/>
      <c r="B159" s="102"/>
      <c r="C159" s="95"/>
      <c r="D159" s="95"/>
      <c r="E159" s="95"/>
      <c r="F159" s="190"/>
      <c r="G159" s="107"/>
      <c r="H159" s="107"/>
      <c r="I159" s="165"/>
      <c r="J159" s="301"/>
      <c r="K159" s="301"/>
      <c r="L159" s="301"/>
      <c r="M159" s="165"/>
      <c r="N159" s="301"/>
      <c r="O159" s="301"/>
      <c r="P159" s="301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149" t="s">
        <v>41</v>
      </c>
      <c r="AB159" s="149" t="s">
        <v>42</v>
      </c>
      <c r="AC159" s="153" t="s">
        <v>43</v>
      </c>
      <c r="AD159" s="155" t="s">
        <v>41</v>
      </c>
      <c r="AE159" s="149" t="s">
        <v>42</v>
      </c>
      <c r="AF159" s="149" t="s">
        <v>43</v>
      </c>
      <c r="AG159" s="156"/>
      <c r="AH159" s="149" t="s">
        <v>44</v>
      </c>
      <c r="AI159" s="153" t="s">
        <v>45</v>
      </c>
      <c r="AJ159" s="155" t="s">
        <v>44</v>
      </c>
      <c r="AK159" s="149" t="s">
        <v>45</v>
      </c>
    </row>
    <row r="160" spans="1:37" ht="12.75" customHeight="1">
      <c r="A160" s="175" t="s">
        <v>30</v>
      </c>
      <c r="B160" s="185" t="s">
        <v>31</v>
      </c>
      <c r="C160" s="201"/>
      <c r="D160" s="143"/>
      <c r="E160" s="201"/>
      <c r="F160" s="202"/>
      <c r="G160" s="203">
        <f>E160+F160</f>
        <v>0</v>
      </c>
      <c r="H160" s="203">
        <f>C160-G160</f>
        <v>0</v>
      </c>
      <c r="I160" s="165" t="str">
        <f>IF(AND($C160="",$E160="",$F160=""),"",IF(AND(OR($C160&lt;&gt;"",$G160&lt;&gt;""),OR(J160="",K160="")),"Select values! -&gt;",""))</f>
        <v/>
      </c>
      <c r="J160" s="181"/>
      <c r="K160" s="181"/>
      <c r="L160" s="182" t="str">
        <f>IF(J160=K160,"-", "Allocation change")</f>
        <v>-</v>
      </c>
      <c r="M160" s="165" t="str">
        <f t="shared" si="144"/>
        <v/>
      </c>
      <c r="N160" s="181" t="s">
        <v>44</v>
      </c>
      <c r="O160" s="181" t="s">
        <v>44</v>
      </c>
      <c r="P160" s="182" t="str">
        <f>IF(N160=O160,"-","Origin change")</f>
        <v>-</v>
      </c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157" t="str">
        <f>IF(J160="Internal",C160,"0")</f>
        <v>0</v>
      </c>
      <c r="AB160" s="157" t="str">
        <f>IF(J160="Related",C160,"0")</f>
        <v>0</v>
      </c>
      <c r="AC160" s="158" t="str">
        <f>IF(J160="External",C160,"0")</f>
        <v>0</v>
      </c>
      <c r="AD160" s="159" t="str">
        <f>IF(K160="Internal",G160,"0")</f>
        <v>0</v>
      </c>
      <c r="AE160" s="157" t="str">
        <f>IF(K160="Related",G160,"0")</f>
        <v>0</v>
      </c>
      <c r="AF160" s="157" t="str">
        <f>IF(K160="External",G160,"0")</f>
        <v>0</v>
      </c>
      <c r="AG160" s="156"/>
      <c r="AH160" s="157">
        <f>IF($N160="Canadian",$C160,"0")</f>
        <v>0</v>
      </c>
      <c r="AI160" s="158" t="str">
        <f>IF($N160="Non-Canadian",$C160,"0")</f>
        <v>0</v>
      </c>
      <c r="AJ160" s="159">
        <f>IF($O160="Canadian",$G160,"0")</f>
        <v>0</v>
      </c>
      <c r="AK160" s="157" t="str">
        <f>IF($O160="Non-Canadian",$G160,"0")</f>
        <v>0</v>
      </c>
    </row>
    <row r="161" spans="1:37" ht="48">
      <c r="A161" s="175"/>
      <c r="B161" s="210" t="s">
        <v>240</v>
      </c>
      <c r="C161" s="215"/>
      <c r="D161" s="143"/>
      <c r="E161" s="215"/>
      <c r="F161" s="215"/>
      <c r="G161" s="216"/>
      <c r="H161" s="216"/>
      <c r="I161" s="165"/>
      <c r="J161" s="213"/>
      <c r="K161" s="213"/>
      <c r="L161" s="214"/>
      <c r="M161" s="165"/>
      <c r="N161" s="213"/>
      <c r="O161" s="213"/>
      <c r="P161" s="214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157"/>
      <c r="AB161" s="157"/>
      <c r="AC161" s="158"/>
      <c r="AD161" s="159"/>
      <c r="AE161" s="157"/>
      <c r="AF161" s="157"/>
      <c r="AG161" s="156"/>
      <c r="AH161" s="157"/>
      <c r="AI161" s="158"/>
      <c r="AJ161" s="159"/>
      <c r="AK161" s="157"/>
    </row>
    <row r="162" spans="1:37" ht="12.75" customHeight="1">
      <c r="A162" s="175" t="s">
        <v>32</v>
      </c>
      <c r="B162" s="185" t="s">
        <v>33</v>
      </c>
      <c r="C162" s="211"/>
      <c r="D162" s="143"/>
      <c r="E162" s="217"/>
      <c r="F162" s="218"/>
      <c r="G162" s="219">
        <f>E162+F162</f>
        <v>0</v>
      </c>
      <c r="H162" s="212">
        <f>C162-G162</f>
        <v>0</v>
      </c>
      <c r="I162" s="165" t="str">
        <f>IF(AND($C162="",$E162="",$F162=""),"",IF(AND(OR($C162&lt;&gt;"",$G162&lt;&gt;""),OR(J162="",K162="")),"Select values! -&gt;",""))</f>
        <v/>
      </c>
      <c r="J162" s="173"/>
      <c r="K162" s="173"/>
      <c r="L162" s="174" t="str">
        <f>IF(J162=K162,"-", "Allocation change")</f>
        <v>-</v>
      </c>
      <c r="M162" s="165" t="str">
        <f t="shared" si="144"/>
        <v/>
      </c>
      <c r="N162" s="173" t="s">
        <v>44</v>
      </c>
      <c r="O162" s="173" t="s">
        <v>44</v>
      </c>
      <c r="P162" s="174" t="str">
        <f>IF(N162=O162,"-","Origin change")</f>
        <v>-</v>
      </c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157" t="str">
        <f>IF(J162="Internal",C162,"0")</f>
        <v>0</v>
      </c>
      <c r="AB162" s="157" t="str">
        <f>IF(J162="Related",C162,"0")</f>
        <v>0</v>
      </c>
      <c r="AC162" s="158" t="str">
        <f>IF(J162="External",C162,"0")</f>
        <v>0</v>
      </c>
      <c r="AD162" s="159" t="str">
        <f>IF(K162="Internal",G162,"0")</f>
        <v>0</v>
      </c>
      <c r="AE162" s="157" t="str">
        <f>IF(K162="Related",G162,"0")</f>
        <v>0</v>
      </c>
      <c r="AF162" s="157" t="str">
        <f>IF(K162="External",G162,"0")</f>
        <v>0</v>
      </c>
      <c r="AG162" s="156"/>
      <c r="AH162" s="157">
        <f>IF($N162="Canadian",$C162,"0")</f>
        <v>0</v>
      </c>
      <c r="AI162" s="158" t="str">
        <f>IF($N162="Non-Canadian",$C162,"0")</f>
        <v>0</v>
      </c>
      <c r="AJ162" s="159">
        <f>IF($O162="Canadian",$G162,"0")</f>
        <v>0</v>
      </c>
      <c r="AK162" s="157" t="str">
        <f>IF($O162="Non-Canadian",$G162,"0")</f>
        <v>0</v>
      </c>
    </row>
    <row r="163" spans="1:37" ht="12" customHeight="1">
      <c r="A163" s="102"/>
      <c r="B163" s="102"/>
      <c r="C163" s="102"/>
      <c r="D163" s="102"/>
      <c r="E163" s="102"/>
      <c r="F163" s="102"/>
      <c r="G163" s="194"/>
      <c r="H163" s="194"/>
      <c r="I163" s="165"/>
      <c r="J163" s="301"/>
      <c r="K163" s="301"/>
      <c r="L163" s="301"/>
      <c r="M163" s="165"/>
      <c r="N163" s="301"/>
      <c r="O163" s="301"/>
      <c r="P163" s="301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156"/>
      <c r="AB163" s="156"/>
      <c r="AC163" s="156"/>
      <c r="AD163" s="156"/>
      <c r="AE163" s="156"/>
      <c r="AF163" s="156"/>
      <c r="AG163" s="156"/>
      <c r="AH163" s="151"/>
      <c r="AI163" s="151"/>
      <c r="AJ163" s="151"/>
      <c r="AK163" s="151"/>
    </row>
    <row r="164" spans="1:37" ht="12" customHeight="1">
      <c r="A164" s="102"/>
      <c r="B164" s="102"/>
      <c r="C164" s="102"/>
      <c r="D164" s="102"/>
      <c r="E164" s="102"/>
      <c r="F164" s="102"/>
      <c r="G164" s="194"/>
      <c r="H164" s="194"/>
      <c r="I164" s="301"/>
      <c r="J164" s="301"/>
      <c r="K164" s="301"/>
      <c r="L164" s="301"/>
      <c r="M164" s="204"/>
      <c r="N164" s="301"/>
      <c r="O164" s="301"/>
      <c r="P164" s="301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156"/>
      <c r="AB164" s="156"/>
      <c r="AC164" s="156"/>
      <c r="AD164" s="156"/>
      <c r="AE164" s="156"/>
      <c r="AF164" s="156"/>
      <c r="AG164" s="156"/>
      <c r="AH164" s="151"/>
      <c r="AI164" s="151"/>
      <c r="AJ164" s="151"/>
      <c r="AK164" s="151"/>
    </row>
    <row r="165" spans="1:37" ht="12" customHeight="1">
      <c r="A165" s="102"/>
      <c r="B165" s="102"/>
      <c r="C165" s="102"/>
      <c r="D165" s="102"/>
      <c r="E165" s="102"/>
      <c r="F165" s="102"/>
      <c r="G165" s="194"/>
      <c r="H165" s="194"/>
      <c r="I165" s="301"/>
      <c r="J165" s="301"/>
      <c r="K165" s="301"/>
      <c r="L165" s="301"/>
      <c r="M165" s="204"/>
      <c r="N165" s="301"/>
      <c r="O165" s="301"/>
      <c r="P165" s="301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156"/>
      <c r="AB165" s="156"/>
      <c r="AC165" s="156"/>
      <c r="AD165" s="156"/>
      <c r="AE165" s="156"/>
      <c r="AF165" s="156"/>
      <c r="AG165" s="156"/>
      <c r="AH165" s="151"/>
      <c r="AI165" s="151"/>
      <c r="AJ165" s="151"/>
      <c r="AK165" s="151"/>
    </row>
    <row r="166" spans="1:37" s="13" customFormat="1" ht="12" customHeight="1">
      <c r="A166" s="205"/>
      <c r="B166" s="206" t="s">
        <v>34</v>
      </c>
      <c r="C166" s="207">
        <f>ROUND(C11+C21+C29+C44+C58+C68+C80+C87+C93+C108+C123+C139+C156+C160+C162,0)</f>
        <v>0</v>
      </c>
      <c r="D166" s="208"/>
      <c r="E166" s="207">
        <f>ROUND(E11+E21+E29+E44+E58+E68+E80+E87+E93+E108+E123+E139+E156+E160+E162,0)</f>
        <v>0</v>
      </c>
      <c r="F166" s="207">
        <f>ROUND(F11+F21+F29+F44+F58+F68+F80+F87+F93+F108+F123+F139+F156+F160+F162,0)</f>
        <v>0</v>
      </c>
      <c r="G166" s="207">
        <f>ROUND(G11+G21+G29+G44+G58+G68+G80+G87+G93+G108+G123+G139+G156+G160+G162,0)</f>
        <v>0</v>
      </c>
      <c r="H166" s="207">
        <f>ROUND(H11+H21+H29+H44+H58+H68+H80+H87+H93+H108+H123+H139+H156+H160+H162,0)</f>
        <v>0</v>
      </c>
      <c r="I166" s="191"/>
      <c r="J166" s="191"/>
      <c r="K166" s="191"/>
      <c r="L166" s="191"/>
      <c r="M166" s="209"/>
      <c r="N166" s="191"/>
      <c r="O166" s="191"/>
      <c r="P166" s="191"/>
      <c r="AA166" s="157">
        <f t="shared" ref="AA166:AF166" si="153">ROUND(AA162+AA160+AA156+AA139+AA123+AA108+AA93+AA87+AA80+AA68+AA58+AA44+AA29+AA21+AA11,0)</f>
        <v>0</v>
      </c>
      <c r="AB166" s="157">
        <f t="shared" si="153"/>
        <v>0</v>
      </c>
      <c r="AC166" s="157">
        <f t="shared" si="153"/>
        <v>0</v>
      </c>
      <c r="AD166" s="157">
        <f t="shared" si="153"/>
        <v>0</v>
      </c>
      <c r="AE166" s="157">
        <f t="shared" si="153"/>
        <v>0</v>
      </c>
      <c r="AF166" s="157">
        <f t="shared" si="153"/>
        <v>0</v>
      </c>
      <c r="AG166" s="150"/>
      <c r="AH166" s="157">
        <f>ROUND(AH162+AH160+AH156+AH139+AH123+AH108+AH93+AH87+AH80+AH68+AH58+AH44+AH29+AH21+AH11,0)</f>
        <v>0</v>
      </c>
      <c r="AI166" s="157">
        <f>ROUND(AI162+AI160+AI156+AI139+AI123+AI108+AI93+AI87+AI80+AI68+AI58+AI44+AI29+AI21+AI11,0)</f>
        <v>0</v>
      </c>
      <c r="AJ166" s="157">
        <f>ROUND(AJ162+AJ160+AJ156+AJ139+AJ123+AJ108+AJ93+AJ87+AJ80+AJ68+AJ58+AJ44+AJ29+AJ21+AJ11,0)</f>
        <v>0</v>
      </c>
      <c r="AK166" s="157">
        <f>ROUND(AK162+AK160+AK156+AK139+AK123+AK108+AK93+AK87+AK80+AK68+AK58+AK44+AK29+AK21+AK11,0)</f>
        <v>0</v>
      </c>
    </row>
    <row r="168" spans="1:37" ht="10.5" customHeight="1">
      <c r="A168" s="339" t="s">
        <v>241</v>
      </c>
      <c r="B168" s="340"/>
      <c r="C168" s="340"/>
      <c r="D168" s="340"/>
      <c r="E168" s="340"/>
      <c r="F168" s="340"/>
      <c r="G168" s="340"/>
      <c r="H168" s="340"/>
      <c r="I168" s="340"/>
      <c r="J168" s="340"/>
      <c r="K168" s="340"/>
      <c r="L168" s="340"/>
      <c r="M168" s="340"/>
      <c r="N168" s="340"/>
      <c r="O168" s="340"/>
      <c r="P168" s="341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</row>
    <row r="192" ht="12" hidden="1" customHeight="1"/>
    <row r="193" spans="10:15" ht="12" hidden="1" customHeight="1">
      <c r="J193" s="7" t="s">
        <v>41</v>
      </c>
      <c r="K193" s="7"/>
      <c r="L193" s="69"/>
      <c r="N193" s="7" t="s">
        <v>44</v>
      </c>
      <c r="O193" s="7"/>
    </row>
    <row r="194" spans="10:15" ht="12" hidden="1" customHeight="1">
      <c r="J194" s="7" t="s">
        <v>42</v>
      </c>
      <c r="K194" s="7"/>
      <c r="L194" s="69"/>
      <c r="N194" s="7" t="s">
        <v>45</v>
      </c>
      <c r="O194" s="7"/>
    </row>
    <row r="195" spans="10:15" ht="12" hidden="1" customHeight="1">
      <c r="J195" s="7" t="s">
        <v>43</v>
      </c>
      <c r="K195" s="7"/>
      <c r="L195" s="69"/>
      <c r="N195" s="7"/>
      <c r="O195" s="7"/>
    </row>
    <row r="196" spans="10:15" ht="12" hidden="1" customHeight="1">
      <c r="J196" s="69"/>
      <c r="K196" s="69"/>
      <c r="L196" s="69"/>
      <c r="N196" s="69"/>
      <c r="O196" s="69"/>
    </row>
  </sheetData>
  <mergeCells count="33">
    <mergeCell ref="A1:P1"/>
    <mergeCell ref="B95:H95"/>
    <mergeCell ref="B7:H7"/>
    <mergeCell ref="A5:H5"/>
    <mergeCell ref="B13:H13"/>
    <mergeCell ref="A35:P35"/>
    <mergeCell ref="B23:H23"/>
    <mergeCell ref="A2:P2"/>
    <mergeCell ref="A9:P9"/>
    <mergeCell ref="A31:H31"/>
    <mergeCell ref="A148:P148"/>
    <mergeCell ref="A168:P168"/>
    <mergeCell ref="AH6:AI6"/>
    <mergeCell ref="AA5:AF5"/>
    <mergeCell ref="AH5:AK5"/>
    <mergeCell ref="AD6:AF6"/>
    <mergeCell ref="A32:P32"/>
    <mergeCell ref="AJ6:AK6"/>
    <mergeCell ref="A158:H158"/>
    <mergeCell ref="B89:H89"/>
    <mergeCell ref="A145:H145"/>
    <mergeCell ref="B147:H147"/>
    <mergeCell ref="B46:H46"/>
    <mergeCell ref="A14:P14"/>
    <mergeCell ref="B70:H70"/>
    <mergeCell ref="A110:H110"/>
    <mergeCell ref="AA6:AC6"/>
    <mergeCell ref="B33:H33"/>
    <mergeCell ref="B82:H82"/>
    <mergeCell ref="A113:P113"/>
    <mergeCell ref="B125:H125"/>
    <mergeCell ref="B112:H112"/>
    <mergeCell ref="B60:H60"/>
  </mergeCells>
  <phoneticPr fontId="0" type="noConversion"/>
  <dataValidations xWindow="567" yWindow="803" count="3">
    <dataValidation type="list" allowBlank="1" showInputMessage="1" showErrorMessage="1" errorTitle="Internal, Related, External" error="Please choose from the dropdown list" promptTitle="Cost Allocation" prompt="Please allocate cost to Internal, Related or External" sqref="J160:K162 J10:K10 J126:K138 J114:K122 J96:K107 J83:K86 J90:K92 J71:K79 J61:K67 J47:K57 J24:K28 J149:K155 J15:K20 J8:K8 J34:K34 J36:K43" xr:uid="{00000000-0002-0000-0200-000000000000}">
      <formula1>$J$193:$J$195</formula1>
    </dataValidation>
    <dataValidation type="list" allowBlank="1" showInputMessage="1" showErrorMessage="1" errorTitle="Canadian / Non-Canadian" error="Please choose from the dropdown list" promptTitle="Cost Origin" prompt="Please specify cost origin: Canadian or Non-Canadian" sqref="N34:O34 N47:O57 N24:O28 N10:O10 N15:O20 N61:O67 N71:O79 N83:O86 N90:O92 N36:O43 N114:O122 N126:O138 N96:O107 N149:O155 N160:O162 N8:O8" xr:uid="{00000000-0002-0000-0200-000001000000}">
      <formula1>$N$193:$N$194</formula1>
    </dataValidation>
    <dataValidation type="whole" allowBlank="1" showInputMessage="1" showErrorMessage="1" promptTitle="Contingency" prompt="See comment" sqref="E162" xr:uid="{00000000-0002-0000-0200-000002000000}">
      <formula1>0</formula1>
      <formula2>0</formula2>
    </dataValidation>
  </dataValidations>
  <pageMargins left="0.55118110236220474" right="0.55118110236220474" top="1.1811023622047245" bottom="0.98425196850393704" header="0.51181102362204722" footer="0.51181102362204722"/>
  <pageSetup scale="59" fitToHeight="8" orientation="landscape" r:id="rId1"/>
  <headerFooter alignWithMargins="0">
    <oddHeader xml:space="preserve">&amp;L&amp;G&amp;R&amp;12EXPERIMENTAL  STREAM
PROTOTYPING COST REPORT
</oddHeader>
    <oddFooter>&amp;L&amp;8Canada Media Fund - Experimental Stream - Prototyping Cost Report Template - Version 1.3&amp;R&amp;9&amp;P of &amp;N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3"/>
  <sheetViews>
    <sheetView topLeftCell="A2" zoomScaleNormal="100" workbookViewId="0">
      <selection activeCell="C2" sqref="C2:D2"/>
    </sheetView>
  </sheetViews>
  <sheetFormatPr defaultRowHeight="12.75"/>
  <cols>
    <col min="1" max="2" width="19.140625" style="240" customWidth="1"/>
    <col min="3" max="3" width="28.140625" style="240" customWidth="1"/>
    <col min="4" max="4" width="24.28515625" style="240" customWidth="1"/>
    <col min="5" max="5" width="18.42578125" style="240" customWidth="1"/>
    <col min="6" max="6" width="16.28515625" style="240" customWidth="1"/>
    <col min="7" max="7" width="52.5703125" style="240" customWidth="1"/>
    <col min="8" max="256" width="11.42578125" style="240" customWidth="1"/>
    <col min="257" max="16384" width="9.140625" style="240"/>
  </cols>
  <sheetData>
    <row r="1" spans="1:8" ht="42.75" customHeight="1">
      <c r="A1" s="439" t="s">
        <v>242</v>
      </c>
      <c r="B1" s="439"/>
      <c r="C1" s="439"/>
      <c r="D1" s="439"/>
      <c r="E1" s="439"/>
    </row>
    <row r="2" spans="1:8" ht="18" customHeight="1">
      <c r="A2" s="425" t="s">
        <v>243</v>
      </c>
      <c r="B2" s="425"/>
      <c r="C2" s="440"/>
      <c r="D2" s="440"/>
    </row>
    <row r="3" spans="1:8" ht="18" customHeight="1">
      <c r="A3" s="425" t="s">
        <v>244</v>
      </c>
      <c r="B3" s="425"/>
      <c r="C3" s="426"/>
      <c r="D3" s="426"/>
    </row>
    <row r="4" spans="1:8" ht="18" customHeight="1">
      <c r="A4" s="425" t="s">
        <v>245</v>
      </c>
      <c r="B4" s="425"/>
      <c r="C4" s="426"/>
      <c r="D4" s="426"/>
    </row>
    <row r="5" spans="1:8" ht="18" customHeight="1">
      <c r="A5" s="425" t="s">
        <v>246</v>
      </c>
      <c r="B5" s="425"/>
      <c r="C5" s="426"/>
      <c r="D5" s="426"/>
    </row>
    <row r="6" spans="1:8" ht="17.25" customHeight="1">
      <c r="A6" s="425" t="s">
        <v>247</v>
      </c>
      <c r="B6" s="425"/>
      <c r="C6" s="427"/>
      <c r="D6" s="428"/>
    </row>
    <row r="7" spans="1:8" ht="17.25" customHeight="1">
      <c r="A7" s="429"/>
      <c r="B7" s="393"/>
      <c r="C7" s="393"/>
      <c r="D7" s="393"/>
      <c r="E7" s="393"/>
    </row>
    <row r="8" spans="1:8" ht="69" customHeight="1">
      <c r="A8" s="430" t="s">
        <v>248</v>
      </c>
      <c r="B8" s="430"/>
      <c r="C8" s="430"/>
      <c r="D8" s="430"/>
      <c r="E8" s="394"/>
    </row>
    <row r="9" spans="1:8" s="241" customFormat="1" ht="21" customHeight="1">
      <c r="A9" s="431" t="s">
        <v>249</v>
      </c>
      <c r="B9" s="431"/>
      <c r="C9" s="431"/>
      <c r="D9" s="431"/>
      <c r="E9" s="431"/>
    </row>
    <row r="10" spans="1:8" s="241" customFormat="1" ht="18" customHeight="1">
      <c r="A10" s="242" t="s">
        <v>250</v>
      </c>
      <c r="B10" s="242"/>
      <c r="C10" s="242"/>
      <c r="D10" s="242"/>
      <c r="E10" s="243"/>
    </row>
    <row r="11" spans="1:8" s="247" customFormat="1" ht="38.25" thickBot="1">
      <c r="A11" s="244" t="s">
        <v>251</v>
      </c>
      <c r="B11" s="244" t="s">
        <v>252</v>
      </c>
      <c r="C11" s="244" t="s">
        <v>253</v>
      </c>
      <c r="D11" s="245" t="s">
        <v>254</v>
      </c>
      <c r="E11" s="246"/>
      <c r="H11" s="248"/>
    </row>
    <row r="12" spans="1:8" ht="24.75" customHeight="1">
      <c r="A12" s="249"/>
      <c r="B12" s="250"/>
      <c r="C12" s="251"/>
      <c r="D12" s="252"/>
      <c r="E12" s="253"/>
    </row>
    <row r="13" spans="1:8" ht="18" customHeight="1">
      <c r="A13" s="432" t="s">
        <v>255</v>
      </c>
      <c r="B13" s="433"/>
      <c r="C13" s="433"/>
      <c r="D13" s="433"/>
      <c r="E13" s="434"/>
    </row>
    <row r="14" spans="1:8" ht="18" customHeight="1">
      <c r="A14" s="410" t="s">
        <v>256</v>
      </c>
      <c r="B14" s="411"/>
      <c r="C14" s="411"/>
      <c r="D14" s="411"/>
      <c r="E14" s="411"/>
    </row>
    <row r="15" spans="1:8" ht="26.25" customHeight="1">
      <c r="A15" s="435" t="s">
        <v>257</v>
      </c>
      <c r="B15" s="435"/>
      <c r="C15" s="435"/>
      <c r="D15" s="435"/>
      <c r="E15" s="255" t="s">
        <v>258</v>
      </c>
    </row>
    <row r="16" spans="1:8" ht="15.75" customHeight="1">
      <c r="A16" s="436"/>
      <c r="B16" s="437"/>
      <c r="C16" s="437"/>
      <c r="D16" s="438"/>
      <c r="E16" s="256"/>
    </row>
    <row r="17" spans="1:7" ht="15.75" customHeight="1">
      <c r="A17" s="422"/>
      <c r="B17" s="423"/>
      <c r="C17" s="423"/>
      <c r="D17" s="424"/>
      <c r="E17" s="257"/>
    </row>
    <row r="18" spans="1:7" ht="15.75" customHeight="1">
      <c r="A18" s="406"/>
      <c r="B18" s="407"/>
      <c r="C18" s="407"/>
      <c r="D18" s="408"/>
      <c r="E18" s="258"/>
    </row>
    <row r="19" spans="1:7" ht="24.75" customHeight="1">
      <c r="A19" s="401" t="s">
        <v>259</v>
      </c>
      <c r="B19" s="409"/>
      <c r="C19" s="409"/>
      <c r="D19" s="409"/>
      <c r="E19" s="259">
        <f>SUM(E16,E17,E18)</f>
        <v>0</v>
      </c>
    </row>
    <row r="20" spans="1:7" ht="18" customHeight="1">
      <c r="A20" s="410" t="s">
        <v>260</v>
      </c>
      <c r="B20" s="411"/>
      <c r="C20" s="411"/>
      <c r="D20" s="411"/>
      <c r="E20" s="411"/>
    </row>
    <row r="21" spans="1:7" ht="26.25" customHeight="1">
      <c r="A21" s="412"/>
      <c r="B21" s="446"/>
      <c r="C21" s="413" t="s">
        <v>261</v>
      </c>
      <c r="D21" s="414"/>
      <c r="E21" s="255" t="s">
        <v>258</v>
      </c>
    </row>
    <row r="22" spans="1:7">
      <c r="A22" s="447"/>
      <c r="B22" s="448"/>
      <c r="C22" s="415" t="s">
        <v>262</v>
      </c>
      <c r="D22" s="449"/>
      <c r="E22" s="260"/>
    </row>
    <row r="23" spans="1:7">
      <c r="A23" s="447"/>
      <c r="B23" s="448"/>
      <c r="C23" s="416" t="s">
        <v>263</v>
      </c>
      <c r="D23" s="450"/>
      <c r="E23" s="261"/>
    </row>
    <row r="24" spans="1:7">
      <c r="A24" s="447"/>
      <c r="B24" s="448"/>
      <c r="C24" s="416" t="s">
        <v>264</v>
      </c>
      <c r="D24" s="450"/>
      <c r="E24" s="262"/>
    </row>
    <row r="25" spans="1:7">
      <c r="A25" s="447"/>
      <c r="B25" s="448"/>
      <c r="C25" s="417" t="s">
        <v>265</v>
      </c>
      <c r="D25" s="451"/>
      <c r="E25" s="254"/>
    </row>
    <row r="26" spans="1:7" ht="12.75" customHeight="1">
      <c r="A26" s="447"/>
      <c r="B26" s="448"/>
      <c r="C26" s="415" t="s">
        <v>266</v>
      </c>
      <c r="D26" s="449"/>
      <c r="E26" s="263"/>
    </row>
    <row r="27" spans="1:7" ht="12.75" customHeight="1">
      <c r="A27" s="447"/>
      <c r="B27" s="448"/>
      <c r="C27" s="418" t="s">
        <v>266</v>
      </c>
      <c r="D27" s="452"/>
      <c r="E27" s="261"/>
    </row>
    <row r="28" spans="1:7">
      <c r="A28" s="453"/>
      <c r="B28" s="454"/>
      <c r="C28" s="419" t="s">
        <v>267</v>
      </c>
      <c r="D28" s="455"/>
      <c r="E28" s="262"/>
      <c r="G28" s="262"/>
    </row>
    <row r="29" spans="1:7" ht="18" customHeight="1">
      <c r="A29" s="390" t="s">
        <v>268</v>
      </c>
      <c r="B29" s="378"/>
      <c r="C29" s="378"/>
      <c r="D29" s="379"/>
      <c r="E29" s="264">
        <f>SUM(E22,E23,E24,E26,E28)</f>
        <v>0</v>
      </c>
    </row>
    <row r="30" spans="1:7" ht="18" customHeight="1">
      <c r="A30" s="384" t="s">
        <v>269</v>
      </c>
      <c r="B30" s="384"/>
      <c r="C30" s="385"/>
      <c r="D30" s="385"/>
      <c r="E30" s="385"/>
    </row>
    <row r="31" spans="1:7" ht="26.25" customHeight="1" thickBot="1">
      <c r="A31" s="420" t="s">
        <v>270</v>
      </c>
      <c r="B31" s="421"/>
      <c r="C31" s="265" t="s">
        <v>271</v>
      </c>
      <c r="D31" s="265" t="s">
        <v>272</v>
      </c>
      <c r="E31" s="265" t="s">
        <v>258</v>
      </c>
    </row>
    <row r="32" spans="1:7" ht="12.75" customHeight="1">
      <c r="A32" s="402" t="s">
        <v>273</v>
      </c>
      <c r="B32" s="403"/>
      <c r="C32" s="253"/>
      <c r="D32" s="266"/>
      <c r="E32" s="267"/>
    </row>
    <row r="33" spans="1:5" ht="12.75" customHeight="1">
      <c r="A33" s="402" t="s">
        <v>274</v>
      </c>
      <c r="B33" s="403"/>
      <c r="C33" s="268"/>
      <c r="D33" s="268"/>
      <c r="E33" s="261"/>
    </row>
    <row r="34" spans="1:5" ht="12.75" customHeight="1">
      <c r="A34" s="372" t="s">
        <v>275</v>
      </c>
      <c r="B34" s="373"/>
      <c r="C34" s="268"/>
      <c r="D34" s="268"/>
      <c r="E34" s="261"/>
    </row>
    <row r="35" spans="1:5" ht="12.75" customHeight="1">
      <c r="A35" s="372" t="s">
        <v>275</v>
      </c>
      <c r="B35" s="373"/>
      <c r="C35" s="268"/>
      <c r="D35" s="268"/>
      <c r="E35" s="261"/>
    </row>
    <row r="36" spans="1:5" ht="12.75" customHeight="1">
      <c r="A36" s="372" t="s">
        <v>275</v>
      </c>
      <c r="B36" s="373"/>
      <c r="C36" s="268"/>
      <c r="D36" s="268"/>
      <c r="E36" s="261"/>
    </row>
    <row r="37" spans="1:5" ht="12.75" customHeight="1">
      <c r="A37" s="402" t="s">
        <v>276</v>
      </c>
      <c r="B37" s="403"/>
      <c r="C37" s="268"/>
      <c r="D37" s="268"/>
      <c r="E37" s="261"/>
    </row>
    <row r="38" spans="1:5" ht="12.75" customHeight="1">
      <c r="A38" s="402" t="s">
        <v>276</v>
      </c>
      <c r="B38" s="403"/>
      <c r="C38" s="268"/>
      <c r="D38" s="268"/>
      <c r="E38" s="261"/>
    </row>
    <row r="39" spans="1:5" ht="12.75" customHeight="1">
      <c r="A39" s="402" t="s">
        <v>277</v>
      </c>
      <c r="B39" s="403"/>
      <c r="C39" s="268"/>
      <c r="D39" s="268"/>
      <c r="E39" s="261"/>
    </row>
    <row r="40" spans="1:5" ht="12.75" customHeight="1">
      <c r="A40" s="374" t="s">
        <v>278</v>
      </c>
      <c r="B40" s="374"/>
      <c r="C40" s="268"/>
      <c r="D40" s="268"/>
      <c r="E40" s="261"/>
    </row>
    <row r="41" spans="1:5" ht="12.75" customHeight="1">
      <c r="A41" s="402" t="s">
        <v>279</v>
      </c>
      <c r="B41" s="403"/>
      <c r="C41" s="268"/>
      <c r="D41" s="268"/>
      <c r="E41" s="261"/>
    </row>
    <row r="42" spans="1:5" ht="12.75" customHeight="1">
      <c r="A42" s="402" t="s">
        <v>279</v>
      </c>
      <c r="B42" s="403"/>
      <c r="C42" s="268"/>
      <c r="D42" s="268"/>
      <c r="E42" s="261"/>
    </row>
    <row r="43" spans="1:5" ht="24.75" customHeight="1">
      <c r="A43" s="404" t="s">
        <v>280</v>
      </c>
      <c r="B43" s="405"/>
      <c r="C43" s="269"/>
      <c r="D43" s="269"/>
      <c r="E43" s="270"/>
    </row>
    <row r="44" spans="1:5" ht="18" customHeight="1">
      <c r="A44" s="401" t="s">
        <v>281</v>
      </c>
      <c r="B44" s="401"/>
      <c r="C44" s="401"/>
      <c r="D44" s="401"/>
      <c r="E44" s="271">
        <f>SUM(E32,E33,E34,E35,E36,E37,E38,E39,E40,E41,E42,E43)</f>
        <v>0</v>
      </c>
    </row>
    <row r="45" spans="1:5" ht="18" customHeight="1">
      <c r="A45" s="382" t="s">
        <v>282</v>
      </c>
      <c r="B45" s="383"/>
      <c r="C45" s="383"/>
      <c r="D45" s="383"/>
      <c r="E45" s="272">
        <f>SUM(E19,E29,E44)</f>
        <v>0</v>
      </c>
    </row>
    <row r="46" spans="1:5" ht="18" customHeight="1">
      <c r="A46" s="384" t="s">
        <v>283</v>
      </c>
      <c r="B46" s="384"/>
      <c r="C46" s="385"/>
      <c r="D46" s="385"/>
      <c r="E46" s="385"/>
    </row>
    <row r="47" spans="1:5" ht="26.25" customHeight="1">
      <c r="A47" s="386"/>
      <c r="B47" s="387"/>
      <c r="C47" s="255" t="s">
        <v>271</v>
      </c>
      <c r="D47" s="255" t="s">
        <v>272</v>
      </c>
      <c r="E47" s="255" t="s">
        <v>258</v>
      </c>
    </row>
    <row r="48" spans="1:5">
      <c r="A48" s="388"/>
      <c r="B48" s="389"/>
      <c r="C48" s="273"/>
      <c r="D48" s="273"/>
      <c r="E48" s="274"/>
    </row>
    <row r="49" spans="1:5">
      <c r="A49" s="388"/>
      <c r="B49" s="389"/>
      <c r="C49" s="275"/>
      <c r="D49" s="275"/>
      <c r="E49" s="261"/>
    </row>
    <row r="50" spans="1:5">
      <c r="A50" s="388"/>
      <c r="B50" s="389"/>
      <c r="C50" s="276"/>
      <c r="D50" s="277"/>
      <c r="E50" s="278"/>
    </row>
    <row r="51" spans="1:5" ht="18" customHeight="1">
      <c r="A51" s="390" t="s">
        <v>284</v>
      </c>
      <c r="B51" s="378"/>
      <c r="C51" s="378"/>
      <c r="D51" s="379"/>
      <c r="E51" s="271">
        <f>SUM(E48,E49,E50)</f>
        <v>0</v>
      </c>
    </row>
    <row r="52" spans="1:5" ht="18" customHeight="1">
      <c r="A52" s="377" t="s">
        <v>285</v>
      </c>
      <c r="B52" s="391"/>
      <c r="C52" s="391"/>
      <c r="D52" s="392"/>
      <c r="E52" s="279">
        <f>SUM(E45,E51)</f>
        <v>0</v>
      </c>
    </row>
    <row r="53" spans="1:5">
      <c r="A53" s="387"/>
      <c r="B53" s="387"/>
      <c r="C53" s="387"/>
      <c r="D53" s="387"/>
      <c r="E53" s="387"/>
    </row>
    <row r="54" spans="1:5" ht="40.5" customHeight="1">
      <c r="A54" s="393"/>
      <c r="B54" s="393"/>
      <c r="C54" s="393"/>
      <c r="D54" s="393"/>
      <c r="E54" s="393"/>
    </row>
    <row r="55" spans="1:5" ht="90.75" customHeight="1">
      <c r="A55" s="394" t="s">
        <v>286</v>
      </c>
      <c r="B55" s="394"/>
      <c r="C55" s="394"/>
      <c r="D55" s="394"/>
      <c r="E55" s="394"/>
    </row>
    <row r="56" spans="1:5" ht="18" customHeight="1">
      <c r="A56" s="395" t="s">
        <v>287</v>
      </c>
      <c r="B56" s="396"/>
      <c r="C56" s="396"/>
      <c r="D56" s="396"/>
      <c r="E56" s="397"/>
    </row>
    <row r="57" spans="1:5" s="281" customFormat="1" ht="53.25" customHeight="1">
      <c r="A57" s="398" t="s">
        <v>288</v>
      </c>
      <c r="B57" s="398"/>
      <c r="C57" s="280" t="s">
        <v>289</v>
      </c>
      <c r="D57" s="280" t="s">
        <v>290</v>
      </c>
      <c r="E57" s="280" t="s">
        <v>291</v>
      </c>
    </row>
    <row r="58" spans="1:5" ht="27" customHeight="1">
      <c r="A58" s="399" t="s">
        <v>292</v>
      </c>
      <c r="B58" s="399"/>
      <c r="C58" s="282"/>
      <c r="D58" s="283"/>
      <c r="E58" s="284" t="e">
        <f>D58/C$12</f>
        <v>#DIV/0!</v>
      </c>
    </row>
    <row r="59" spans="1:5" ht="25.5" customHeight="1">
      <c r="A59" s="400" t="s">
        <v>293</v>
      </c>
      <c r="B59" s="400"/>
      <c r="C59" s="277"/>
      <c r="D59" s="278"/>
      <c r="E59" s="285" t="e">
        <f t="shared" ref="E59:E66" si="0">D59/C$12</f>
        <v>#DIV/0!</v>
      </c>
    </row>
    <row r="60" spans="1:5" ht="26.25" customHeight="1">
      <c r="A60" s="381" t="s">
        <v>294</v>
      </c>
      <c r="B60" s="381"/>
      <c r="C60" s="275"/>
      <c r="D60" s="278"/>
      <c r="E60" s="285" t="e">
        <f t="shared" si="0"/>
        <v>#DIV/0!</v>
      </c>
    </row>
    <row r="61" spans="1:5" ht="33" customHeight="1">
      <c r="A61" s="370" t="s">
        <v>295</v>
      </c>
      <c r="B61" s="371"/>
      <c r="C61" s="253"/>
      <c r="D61" s="278"/>
      <c r="E61" s="286" t="e">
        <f t="shared" si="0"/>
        <v>#DIV/0!</v>
      </c>
    </row>
    <row r="62" spans="1:5">
      <c r="A62" s="372"/>
      <c r="B62" s="373"/>
      <c r="C62" s="277"/>
      <c r="D62" s="278"/>
      <c r="E62" s="286" t="e">
        <f t="shared" si="0"/>
        <v>#DIV/0!</v>
      </c>
    </row>
    <row r="63" spans="1:5">
      <c r="A63" s="374"/>
      <c r="B63" s="374"/>
      <c r="C63" s="277"/>
      <c r="D63" s="278"/>
      <c r="E63" s="287" t="e">
        <f t="shared" si="0"/>
        <v>#DIV/0!</v>
      </c>
    </row>
    <row r="64" spans="1:5">
      <c r="A64" s="375"/>
      <c r="B64" s="375"/>
      <c r="C64" s="277"/>
      <c r="D64" s="278"/>
      <c r="E64" s="285" t="e">
        <f t="shared" si="0"/>
        <v>#DIV/0!</v>
      </c>
    </row>
    <row r="65" spans="1:5">
      <c r="A65" s="375"/>
      <c r="B65" s="375"/>
      <c r="C65" s="275"/>
      <c r="D65" s="278"/>
      <c r="E65" s="285" t="e">
        <f t="shared" si="0"/>
        <v>#DIV/0!</v>
      </c>
    </row>
    <row r="66" spans="1:5">
      <c r="A66" s="375"/>
      <c r="B66" s="375"/>
      <c r="C66" s="253"/>
      <c r="D66" s="278"/>
      <c r="E66" s="285" t="e">
        <f t="shared" si="0"/>
        <v>#DIV/0!</v>
      </c>
    </row>
    <row r="67" spans="1:5">
      <c r="A67" s="376"/>
      <c r="B67" s="376"/>
      <c r="C67" s="276"/>
      <c r="D67" s="270"/>
      <c r="E67" s="288" t="e">
        <f>D67/C$12</f>
        <v>#DIV/0!</v>
      </c>
    </row>
    <row r="68" spans="1:5" ht="18" customHeight="1">
      <c r="A68" s="377" t="s">
        <v>287</v>
      </c>
      <c r="B68" s="378"/>
      <c r="C68" s="379"/>
      <c r="D68" s="279">
        <f>SUM(D58,D59,D60,D61,D62,D63,D64,D65,D66,D67)</f>
        <v>0</v>
      </c>
      <c r="E68" s="289" t="e">
        <f>D68/C$12</f>
        <v>#DIV/0!</v>
      </c>
    </row>
    <row r="71" spans="1:5" ht="12.75" customHeight="1">
      <c r="A71" s="364" t="s">
        <v>296</v>
      </c>
      <c r="B71" s="380"/>
      <c r="C71" s="380"/>
      <c r="D71" s="380"/>
      <c r="E71" s="380"/>
    </row>
    <row r="72" spans="1:5">
      <c r="A72" s="380"/>
      <c r="B72" s="366" t="s">
        <v>297</v>
      </c>
      <c r="C72" s="361"/>
      <c r="D72" s="456"/>
      <c r="E72" s="456"/>
    </row>
    <row r="73" spans="1:5">
      <c r="A73" s="363" t="s">
        <v>298</v>
      </c>
      <c r="B73" s="360" t="s">
        <v>299</v>
      </c>
      <c r="C73" s="361"/>
      <c r="D73" s="456"/>
      <c r="E73" s="456"/>
    </row>
    <row r="74" spans="1:5">
      <c r="A74" s="363"/>
      <c r="B74" s="365"/>
      <c r="C74" s="365"/>
      <c r="D74" s="456"/>
      <c r="E74" s="456"/>
    </row>
    <row r="75" spans="1:5">
      <c r="A75" s="363"/>
      <c r="B75" s="366" t="s">
        <v>300</v>
      </c>
      <c r="C75" s="366"/>
      <c r="D75" s="369"/>
      <c r="E75" s="369"/>
    </row>
    <row r="76" spans="1:5">
      <c r="A76" s="290"/>
      <c r="B76" s="360" t="s">
        <v>301</v>
      </c>
      <c r="C76" s="362"/>
      <c r="D76" s="361"/>
      <c r="E76" s="361"/>
    </row>
    <row r="77" spans="1:5">
      <c r="A77" s="363" t="s">
        <v>302</v>
      </c>
      <c r="B77" s="365"/>
      <c r="C77" s="456"/>
      <c r="D77" s="456"/>
      <c r="E77" s="456"/>
    </row>
    <row r="78" spans="1:5">
      <c r="A78" s="364"/>
      <c r="B78" s="366" t="s">
        <v>303</v>
      </c>
      <c r="C78" s="366"/>
      <c r="D78" s="457"/>
      <c r="E78" s="457"/>
    </row>
    <row r="79" spans="1:5">
      <c r="A79" s="363" t="s">
        <v>304</v>
      </c>
      <c r="B79" s="367"/>
      <c r="C79" s="456"/>
      <c r="D79" s="456"/>
      <c r="E79" s="456"/>
    </row>
    <row r="80" spans="1:5">
      <c r="A80" s="364"/>
      <c r="B80" s="368" t="s">
        <v>305</v>
      </c>
      <c r="C80" s="456"/>
      <c r="D80" s="456"/>
      <c r="E80" s="456"/>
    </row>
    <row r="81" spans="1:5">
      <c r="A81" s="360" t="s">
        <v>306</v>
      </c>
      <c r="B81" s="361"/>
      <c r="C81" s="361"/>
      <c r="D81" s="361"/>
      <c r="E81" s="361"/>
    </row>
    <row r="82" spans="1:5">
      <c r="B82" s="291"/>
      <c r="C82" s="292"/>
    </row>
    <row r="83" spans="1:5" ht="12.75" customHeight="1">
      <c r="B83" s="293"/>
    </row>
  </sheetData>
  <sheetProtection selectLockedCells="1"/>
  <protectedRanges>
    <protectedRange sqref="B75 B78 B80" name="Range1_2"/>
  </protectedRanges>
  <mergeCells count="82">
    <mergeCell ref="A4:B4"/>
    <mergeCell ref="C4:D4"/>
    <mergeCell ref="A1:E1"/>
    <mergeCell ref="A2:B2"/>
    <mergeCell ref="C2:D2"/>
    <mergeCell ref="A3:B3"/>
    <mergeCell ref="C3:D3"/>
    <mergeCell ref="A17:D17"/>
    <mergeCell ref="A5:B5"/>
    <mergeCell ref="C5:D5"/>
    <mergeCell ref="A6:B6"/>
    <mergeCell ref="C6:D6"/>
    <mergeCell ref="A7:E7"/>
    <mergeCell ref="A8:E8"/>
    <mergeCell ref="A9:E9"/>
    <mergeCell ref="A13:E13"/>
    <mergeCell ref="A14:E14"/>
    <mergeCell ref="A15:D15"/>
    <mergeCell ref="A16:D16"/>
    <mergeCell ref="A32:B32"/>
    <mergeCell ref="A18:D18"/>
    <mergeCell ref="A19:D19"/>
    <mergeCell ref="A20:E20"/>
    <mergeCell ref="A21:B28"/>
    <mergeCell ref="C21:D21"/>
    <mergeCell ref="C22:D22"/>
    <mergeCell ref="C23:D23"/>
    <mergeCell ref="C24:D24"/>
    <mergeCell ref="C25:D25"/>
    <mergeCell ref="C26:D26"/>
    <mergeCell ref="C27:D27"/>
    <mergeCell ref="C28:D28"/>
    <mergeCell ref="A29:D29"/>
    <mergeCell ref="A30:E30"/>
    <mergeCell ref="A31:B31"/>
    <mergeCell ref="A44:D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60:B60"/>
    <mergeCell ref="A45:D45"/>
    <mergeCell ref="A46:E46"/>
    <mergeCell ref="A47:B50"/>
    <mergeCell ref="A51:D51"/>
    <mergeCell ref="A52:D52"/>
    <mergeCell ref="A53:E54"/>
    <mergeCell ref="A55:E55"/>
    <mergeCell ref="A56:E56"/>
    <mergeCell ref="A57:B57"/>
    <mergeCell ref="A58:B58"/>
    <mergeCell ref="A59:B59"/>
    <mergeCell ref="A73:A75"/>
    <mergeCell ref="B73:E73"/>
    <mergeCell ref="B74:E74"/>
    <mergeCell ref="B75:E75"/>
    <mergeCell ref="A61:B61"/>
    <mergeCell ref="A62:B62"/>
    <mergeCell ref="A63:B63"/>
    <mergeCell ref="A64:B64"/>
    <mergeCell ref="A65:B65"/>
    <mergeCell ref="A66:B66"/>
    <mergeCell ref="A67:B67"/>
    <mergeCell ref="A68:C68"/>
    <mergeCell ref="A71:A72"/>
    <mergeCell ref="B71:E71"/>
    <mergeCell ref="B72:E72"/>
    <mergeCell ref="A81:E81"/>
    <mergeCell ref="B76:E76"/>
    <mergeCell ref="A77:A78"/>
    <mergeCell ref="B77:E77"/>
    <mergeCell ref="B78:E78"/>
    <mergeCell ref="A79:A80"/>
    <mergeCell ref="B79:E79"/>
    <mergeCell ref="B80:E80"/>
  </mergeCell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Header xml:space="preserve">&amp;L&amp;G&amp;R&amp;12EXPERIMENTAL  STREAM
PROTOTYPING COST REPORT
</oddHeader>
    <oddFooter>&amp;L&amp;8Canada Media Fund - Experimental Stream - Prototyping Cost Report Template - Version 1.3&amp;R&amp;9&amp;P of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4"/>
  <sheetViews>
    <sheetView zoomScaleNormal="100" workbookViewId="0">
      <selection activeCell="C1" sqref="C1:D1"/>
    </sheetView>
  </sheetViews>
  <sheetFormatPr defaultRowHeight="12"/>
  <cols>
    <col min="1" max="1" width="8.7109375" style="42" customWidth="1"/>
    <col min="2" max="2" width="44.28515625" style="42" customWidth="1"/>
    <col min="3" max="3" width="12.42578125" style="42" customWidth="1"/>
    <col min="4" max="4" width="28.28515625" style="42" customWidth="1"/>
    <col min="5" max="5" width="45.85546875" style="42" customWidth="1"/>
    <col min="6" max="6" width="11.85546875" style="42" customWidth="1"/>
    <col min="7" max="10" width="9.7109375" style="42" customWidth="1"/>
    <col min="11" max="11" width="10.140625" style="42" customWidth="1"/>
    <col min="12" max="256" width="11.42578125" style="42" customWidth="1"/>
    <col min="257" max="16384" width="9.140625" style="42"/>
  </cols>
  <sheetData>
    <row r="1" spans="1:6" s="3" customFormat="1" ht="15.75" customHeight="1">
      <c r="A1" s="69"/>
      <c r="B1" s="31" t="s">
        <v>0</v>
      </c>
      <c r="C1" s="313" t="str">
        <f>IF('Summary Page (locked)'!C1:F1="","",'Summary Page (locked)'!C1:F1)</f>
        <v/>
      </c>
      <c r="D1" s="313"/>
      <c r="E1" s="297"/>
      <c r="F1" s="69"/>
    </row>
    <row r="2" spans="1:6" s="3" customFormat="1" ht="15.75" customHeight="1">
      <c r="A2" s="69"/>
      <c r="B2" s="31" t="s">
        <v>1</v>
      </c>
      <c r="C2" s="313" t="str">
        <f>IF('Summary Page (locked)'!C2:F2="","",'Summary Page (locked)'!C2:F2)</f>
        <v/>
      </c>
      <c r="D2" s="313"/>
      <c r="E2" s="297"/>
      <c r="F2" s="69"/>
    </row>
    <row r="3" spans="1:6" s="3" customFormat="1" ht="15.75" customHeight="1">
      <c r="A3" s="69"/>
      <c r="B3" s="31" t="s">
        <v>2</v>
      </c>
      <c r="C3" s="313" t="str">
        <f>IF('Summary Page (locked)'!C3:F3="","",'Summary Page (locked)'!C3:F3)</f>
        <v/>
      </c>
      <c r="D3" s="313"/>
      <c r="E3" s="297"/>
      <c r="F3" s="69"/>
    </row>
    <row r="4" spans="1:6" s="3" customFormat="1" ht="15.75" customHeight="1">
      <c r="A4" s="69"/>
      <c r="B4" s="31" t="s">
        <v>3</v>
      </c>
      <c r="C4" s="313" t="str">
        <f>IF('Summary Page (locked)'!C4:F4="","",'Summary Page (locked)'!C4:F4)</f>
        <v/>
      </c>
      <c r="D4" s="313"/>
      <c r="E4" s="297"/>
      <c r="F4" s="69"/>
    </row>
    <row r="5" spans="1:6" s="3" customFormat="1" ht="15.75" customHeight="1">
      <c r="A5" s="69"/>
      <c r="B5" s="31"/>
      <c r="C5" s="297"/>
      <c r="D5" s="297"/>
      <c r="E5" s="297"/>
      <c r="F5" s="69"/>
    </row>
    <row r="6" spans="1:6" s="1" customFormat="1" ht="15.75" customHeight="1">
      <c r="A6" s="44"/>
      <c r="B6" s="38" t="s">
        <v>307</v>
      </c>
      <c r="C6" s="38"/>
      <c r="D6" s="45"/>
    </row>
    <row r="7" spans="1:6" s="3" customFormat="1" ht="12.75">
      <c r="A7" s="13" t="s">
        <v>308</v>
      </c>
      <c r="B7" s="69"/>
      <c r="C7" s="13"/>
      <c r="D7" s="47"/>
      <c r="E7" s="69"/>
      <c r="F7" s="69"/>
    </row>
    <row r="8" spans="1:6" s="1" customFormat="1"/>
    <row r="9" spans="1:6" s="1" customFormat="1" ht="24">
      <c r="A9" s="52" t="s">
        <v>50</v>
      </c>
      <c r="B9" s="52" t="s">
        <v>309</v>
      </c>
      <c r="C9" s="11" t="s">
        <v>310</v>
      </c>
      <c r="D9" s="11" t="s">
        <v>311</v>
      </c>
      <c r="E9" s="40" t="s">
        <v>312</v>
      </c>
    </row>
    <row r="10" spans="1:6" s="46" customFormat="1" ht="12.75" customHeight="1">
      <c r="A10" s="303"/>
      <c r="B10" s="304"/>
      <c r="C10" s="305"/>
      <c r="D10" s="306"/>
      <c r="E10" s="304"/>
      <c r="F10" s="307"/>
    </row>
    <row r="11" spans="1:6" s="46" customFormat="1" ht="12.75" customHeight="1">
      <c r="A11" s="303"/>
      <c r="B11" s="304"/>
      <c r="C11" s="305"/>
      <c r="D11" s="306"/>
      <c r="E11" s="304"/>
      <c r="F11" s="307"/>
    </row>
    <row r="12" spans="1:6" s="46" customFormat="1" ht="12.75" customHeight="1">
      <c r="A12" s="303"/>
      <c r="B12" s="304"/>
      <c r="C12" s="305"/>
      <c r="D12" s="306"/>
      <c r="E12" s="304"/>
      <c r="F12" s="307"/>
    </row>
    <row r="13" spans="1:6" s="46" customFormat="1" ht="12.75" customHeight="1">
      <c r="A13" s="303"/>
      <c r="B13" s="304"/>
      <c r="C13" s="305"/>
      <c r="D13" s="306"/>
      <c r="E13" s="304"/>
      <c r="F13" s="307"/>
    </row>
    <row r="14" spans="1:6" s="46" customFormat="1" ht="12.75" customHeight="1">
      <c r="A14" s="303"/>
      <c r="B14" s="304"/>
      <c r="C14" s="305"/>
      <c r="D14" s="306"/>
      <c r="E14" s="304"/>
      <c r="F14" s="307"/>
    </row>
    <row r="15" spans="1:6" s="46" customFormat="1" ht="12.75" customHeight="1">
      <c r="A15" s="303"/>
      <c r="B15" s="304"/>
      <c r="C15" s="305"/>
      <c r="D15" s="306"/>
      <c r="E15" s="304"/>
      <c r="F15" s="307"/>
    </row>
    <row r="16" spans="1:6" s="46" customFormat="1" ht="12.75" customHeight="1">
      <c r="A16" s="303"/>
      <c r="B16" s="304"/>
      <c r="C16" s="305"/>
      <c r="D16" s="306"/>
      <c r="E16" s="304"/>
      <c r="F16" s="307"/>
    </row>
    <row r="17" spans="1:5" s="46" customFormat="1" ht="12.75" customHeight="1">
      <c r="A17" s="303"/>
      <c r="B17" s="304"/>
      <c r="C17" s="305"/>
      <c r="D17" s="306"/>
      <c r="E17" s="304"/>
    </row>
    <row r="18" spans="1:5" s="46" customFormat="1" ht="12.75" customHeight="1">
      <c r="A18" s="303"/>
      <c r="B18" s="304"/>
      <c r="C18" s="305"/>
      <c r="D18" s="306"/>
      <c r="E18" s="304"/>
    </row>
    <row r="19" spans="1:5" s="46" customFormat="1" ht="12.75" customHeight="1">
      <c r="A19" s="303"/>
      <c r="B19" s="304"/>
      <c r="C19" s="305"/>
      <c r="D19" s="306"/>
      <c r="E19" s="304"/>
    </row>
    <row r="20" spans="1:5" s="46" customFormat="1" ht="12.75" customHeight="1">
      <c r="A20" s="303"/>
      <c r="B20" s="304"/>
      <c r="C20" s="305"/>
      <c r="D20" s="306"/>
      <c r="E20" s="304"/>
    </row>
    <row r="21" spans="1:5" s="46" customFormat="1" ht="12.75" customHeight="1">
      <c r="A21" s="303"/>
      <c r="B21" s="304"/>
      <c r="C21" s="305"/>
      <c r="D21" s="306"/>
      <c r="E21" s="304"/>
    </row>
    <row r="22" spans="1:5" s="46" customFormat="1" ht="12.75" customHeight="1">
      <c r="A22" s="303"/>
      <c r="B22" s="304"/>
      <c r="C22" s="305"/>
      <c r="D22" s="306"/>
      <c r="E22" s="304"/>
    </row>
    <row r="23" spans="1:5" s="46" customFormat="1" ht="12.75" customHeight="1">
      <c r="A23" s="303"/>
      <c r="B23" s="304"/>
      <c r="C23" s="305"/>
      <c r="D23" s="306"/>
      <c r="E23" s="304"/>
    </row>
    <row r="24" spans="1:5" s="46" customFormat="1" ht="12.75" customHeight="1">
      <c r="A24" s="303"/>
      <c r="B24" s="304"/>
      <c r="C24" s="305"/>
      <c r="D24" s="306"/>
      <c r="E24" s="304"/>
    </row>
    <row r="25" spans="1:5" s="46" customFormat="1" ht="12.75" customHeight="1">
      <c r="A25" s="303"/>
      <c r="B25" s="304"/>
      <c r="C25" s="308"/>
      <c r="D25" s="306"/>
      <c r="E25" s="304"/>
    </row>
    <row r="26" spans="1:5" s="46" customFormat="1" ht="12.75" customHeight="1">
      <c r="A26" s="303"/>
      <c r="B26" s="304"/>
      <c r="C26" s="308"/>
      <c r="D26" s="306"/>
      <c r="E26" s="304"/>
    </row>
    <row r="27" spans="1:5" s="46" customFormat="1" ht="12.75" customHeight="1">
      <c r="A27" s="303"/>
      <c r="B27" s="304"/>
      <c r="C27" s="308"/>
      <c r="D27" s="306"/>
      <c r="E27" s="304"/>
    </row>
    <row r="28" spans="1:5" s="46" customFormat="1" ht="12.75" customHeight="1">
      <c r="A28" s="303"/>
      <c r="B28" s="304"/>
      <c r="C28" s="308"/>
      <c r="D28" s="306"/>
      <c r="E28" s="304"/>
    </row>
    <row r="29" spans="1:5" s="46" customFormat="1" ht="12.75" customHeight="1">
      <c r="A29" s="303"/>
      <c r="B29" s="304"/>
      <c r="C29" s="308"/>
      <c r="D29" s="306"/>
      <c r="E29" s="304"/>
    </row>
    <row r="30" spans="1:5" s="46" customFormat="1" ht="12.75" customHeight="1">
      <c r="A30" s="303"/>
      <c r="B30" s="304"/>
      <c r="C30" s="308"/>
      <c r="D30" s="306"/>
      <c r="E30" s="304"/>
    </row>
    <row r="31" spans="1:5" s="46" customFormat="1" ht="12.75" customHeight="1">
      <c r="A31" s="303"/>
      <c r="B31" s="304"/>
      <c r="C31" s="308"/>
      <c r="D31" s="306"/>
      <c r="E31" s="304"/>
    </row>
    <row r="32" spans="1:5" s="46" customFormat="1" ht="12.75" customHeight="1">
      <c r="A32" s="303"/>
      <c r="B32" s="304"/>
      <c r="C32" s="308"/>
      <c r="D32" s="306"/>
      <c r="E32" s="304"/>
    </row>
    <row r="33" spans="1:5" s="46" customFormat="1" ht="12.75" customHeight="1">
      <c r="A33" s="303"/>
      <c r="B33" s="304"/>
      <c r="C33" s="308"/>
      <c r="D33" s="306"/>
      <c r="E33" s="304"/>
    </row>
    <row r="34" spans="1:5" s="46" customFormat="1" ht="12.75" customHeight="1">
      <c r="A34" s="303"/>
      <c r="B34" s="304"/>
      <c r="C34" s="308"/>
      <c r="D34" s="306"/>
      <c r="E34" s="304"/>
    </row>
    <row r="35" spans="1:5" s="46" customFormat="1" ht="12.75" customHeight="1">
      <c r="A35" s="303"/>
      <c r="B35" s="304"/>
      <c r="C35" s="308"/>
      <c r="D35" s="306"/>
      <c r="E35" s="304"/>
    </row>
    <row r="36" spans="1:5" s="46" customFormat="1" ht="12.75" customHeight="1">
      <c r="A36" s="303"/>
      <c r="B36" s="304"/>
      <c r="C36" s="308"/>
      <c r="D36" s="306"/>
      <c r="E36" s="304"/>
    </row>
    <row r="37" spans="1:5" s="46" customFormat="1" ht="12.75" customHeight="1">
      <c r="A37" s="303"/>
      <c r="B37" s="304"/>
      <c r="C37" s="308"/>
      <c r="D37" s="306"/>
      <c r="E37" s="304"/>
    </row>
    <row r="38" spans="1:5" s="46" customFormat="1" ht="12.75" customHeight="1">
      <c r="A38" s="303"/>
      <c r="B38" s="304"/>
      <c r="C38" s="308"/>
      <c r="D38" s="306"/>
      <c r="E38" s="304"/>
    </row>
    <row r="39" spans="1:5" s="46" customFormat="1" ht="12.75" customHeight="1">
      <c r="A39" s="303"/>
      <c r="B39" s="304"/>
      <c r="C39" s="308"/>
      <c r="D39" s="306"/>
      <c r="E39" s="304"/>
    </row>
    <row r="40" spans="1:5" s="46" customFormat="1" ht="12.75" customHeight="1">
      <c r="A40" s="303"/>
      <c r="B40" s="304"/>
      <c r="C40" s="308"/>
      <c r="D40" s="306"/>
      <c r="E40" s="304"/>
    </row>
    <row r="41" spans="1:5" s="46" customFormat="1" ht="12.75" customHeight="1">
      <c r="A41" s="303"/>
      <c r="B41" s="304"/>
      <c r="C41" s="308"/>
      <c r="D41" s="306"/>
      <c r="E41" s="304"/>
    </row>
    <row r="42" spans="1:5" s="46" customFormat="1" ht="12.75" customHeight="1">
      <c r="A42" s="303"/>
      <c r="B42" s="304"/>
      <c r="C42" s="308"/>
      <c r="D42" s="306"/>
      <c r="E42" s="304"/>
    </row>
    <row r="64" spans="5:5" hidden="1">
      <c r="E64" s="43"/>
    </row>
    <row r="65" spans="4:5" hidden="1">
      <c r="D65" s="42" t="s">
        <v>313</v>
      </c>
      <c r="E65" s="43"/>
    </row>
    <row r="66" spans="4:5" hidden="1">
      <c r="D66" s="42" t="s">
        <v>314</v>
      </c>
      <c r="E66" s="43"/>
    </row>
    <row r="67" spans="4:5" hidden="1">
      <c r="D67" s="42" t="s">
        <v>315</v>
      </c>
      <c r="E67" s="43"/>
    </row>
    <row r="68" spans="4:5" hidden="1">
      <c r="D68" s="42" t="s">
        <v>316</v>
      </c>
      <c r="E68" s="43"/>
    </row>
    <row r="69" spans="4:5" hidden="1">
      <c r="D69" s="42" t="s">
        <v>317</v>
      </c>
      <c r="E69" s="43"/>
    </row>
    <row r="70" spans="4:5" hidden="1">
      <c r="D70" s="42" t="s">
        <v>318</v>
      </c>
      <c r="E70" s="43"/>
    </row>
    <row r="71" spans="4:5" hidden="1">
      <c r="D71" s="42" t="s">
        <v>319</v>
      </c>
      <c r="E71" s="43"/>
    </row>
    <row r="72" spans="4:5" hidden="1">
      <c r="D72" s="42" t="s">
        <v>320</v>
      </c>
      <c r="E72" s="43"/>
    </row>
    <row r="73" spans="4:5">
      <c r="E73" s="43"/>
    </row>
    <row r="74" spans="4:5">
      <c r="E74" s="43"/>
    </row>
  </sheetData>
  <sheetProtection selectLockedCells="1"/>
  <mergeCells count="4">
    <mergeCell ref="C1:D1"/>
    <mergeCell ref="C2:D2"/>
    <mergeCell ref="C3:D3"/>
    <mergeCell ref="C4:D4"/>
  </mergeCells>
  <phoneticPr fontId="5" type="noConversion"/>
  <dataValidations disablePrompts="1" count="2">
    <dataValidation type="list" allowBlank="1" showInputMessage="1" showErrorMessage="1" sqref="D11:D24" xr:uid="{00000000-0002-0000-0400-000000000000}">
      <formula1>$D$64:$D$70</formula1>
    </dataValidation>
    <dataValidation type="list" allowBlank="1" showInputMessage="1" showErrorMessage="1" sqref="D10" xr:uid="{00000000-0002-0000-0400-000001000000}">
      <formula1>$D$64:$D$630</formula1>
    </dataValidation>
  </dataValidation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Header xml:space="preserve">&amp;L&amp;G&amp;R&amp;12EXPERIMENTAL  STREAM
PROTOTYPING COST REPORT
</oddHeader>
    <oddFooter>&amp;L&amp;8Canada Media Fund - Experimental Stream - Prototyping Cost Report Template - Version 1.3&amp;R&amp;9&amp;P of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C73083-9CC6-4C05-888E-9BA4778065D2}"/>
</file>

<file path=customXml/itemProps2.xml><?xml version="1.0" encoding="utf-8"?>
<ds:datastoreItem xmlns:ds="http://schemas.openxmlformats.org/officeDocument/2006/customXml" ds:itemID="{B0ED03BF-BC43-4F42-9B73-ADCE63A43A22}"/>
</file>

<file path=customXml/itemProps3.xml><?xml version="1.0" encoding="utf-8"?>
<ds:datastoreItem xmlns:ds="http://schemas.openxmlformats.org/officeDocument/2006/customXml" ds:itemID="{869FA4DB-E5D4-4180-B158-F3E0E3280B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Telefilm Canada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Keith Clarkson</dc:creator>
  <cp:keywords/>
  <dc:description/>
  <cp:lastModifiedBy>Coultish, Shelley (TOR)</cp:lastModifiedBy>
  <cp:revision/>
  <dcterms:created xsi:type="dcterms:W3CDTF">2002-10-04T15:00:59Z</dcterms:created>
  <dcterms:modified xsi:type="dcterms:W3CDTF">2022-02-01T20:33:04Z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